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5" yWindow="236" windowWidth="14937" windowHeight="8382"/>
  </bookViews>
  <sheets>
    <sheet name="Calc" sheetId="3" r:id="rId1"/>
    <sheet name="Chart" sheetId="5" r:id="rId2"/>
  </sheets>
  <definedNames>
    <definedName name="_xlnm.Print_Titles" localSheetId="0">Calc!$A:$F</definedName>
  </definedNames>
  <calcPr calcId="145621" iterate="1"/>
</workbook>
</file>

<file path=xl/calcChain.xml><?xml version="1.0" encoding="utf-8"?>
<calcChain xmlns="http://schemas.openxmlformats.org/spreadsheetml/2006/main">
  <c r="J27" i="3" l="1"/>
  <c r="B72" i="3"/>
  <c r="B73" i="3"/>
  <c r="B74" i="3"/>
  <c r="B75" i="3"/>
  <c r="B76" i="3"/>
  <c r="B77" i="3"/>
  <c r="G17" i="3"/>
  <c r="K22" i="3"/>
  <c r="J52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J28" i="3"/>
  <c r="G10" i="3"/>
  <c r="I26" i="3" s="1"/>
  <c r="I27" i="3"/>
  <c r="I36" i="3" s="1"/>
  <c r="I34" i="3" s="1"/>
  <c r="I31" i="3" s="1"/>
  <c r="I49" i="3"/>
  <c r="I67" i="3" s="1"/>
  <c r="I50" i="3"/>
  <c r="I68" i="3"/>
  <c r="J68" i="3"/>
  <c r="I59" i="3"/>
  <c r="I43" i="3"/>
  <c r="I69" i="3"/>
  <c r="J53" i="3"/>
  <c r="B44" i="3"/>
  <c r="B45" i="3"/>
  <c r="B46" i="3"/>
  <c r="B47" i="3"/>
  <c r="B48" i="3"/>
  <c r="B49" i="3"/>
  <c r="B50" i="3"/>
  <c r="B51" i="3"/>
  <c r="B52" i="3"/>
  <c r="B53" i="3"/>
  <c r="B29" i="3"/>
  <c r="B30" i="3"/>
  <c r="B31" i="3"/>
  <c r="B32" i="3"/>
  <c r="B33" i="3"/>
  <c r="B34" i="3"/>
  <c r="B35" i="3"/>
  <c r="B36" i="3"/>
  <c r="B37" i="3"/>
  <c r="B38" i="3"/>
  <c r="B9" i="3"/>
  <c r="B8" i="3"/>
  <c r="B7" i="3"/>
  <c r="B6" i="3"/>
  <c r="B5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J23" i="3"/>
  <c r="K23" i="3" s="1"/>
  <c r="L23" i="3" s="1"/>
  <c r="M23" i="3" s="1"/>
  <c r="N23" i="3" s="1"/>
  <c r="O23" i="3" s="1"/>
  <c r="P23" i="3" s="1"/>
  <c r="Q23" i="3" s="1"/>
  <c r="R23" i="3" s="1"/>
  <c r="S23" i="3" s="1"/>
  <c r="T23" i="3" s="1"/>
  <c r="U23" i="3" s="1"/>
  <c r="V23" i="3" s="1"/>
  <c r="W23" i="3" s="1"/>
  <c r="X23" i="3" s="1"/>
  <c r="Y23" i="3" s="1"/>
  <c r="Z23" i="3" s="1"/>
  <c r="AA23" i="3" s="1"/>
  <c r="AB23" i="3" s="1"/>
  <c r="AC23" i="3" s="1"/>
  <c r="AD23" i="3" s="1"/>
  <c r="AE23" i="3" s="1"/>
  <c r="AF23" i="3" s="1"/>
  <c r="AG23" i="3" s="1"/>
  <c r="AH23" i="3" s="1"/>
  <c r="AI23" i="3" s="1"/>
  <c r="AJ23" i="3" s="1"/>
  <c r="AK23" i="3" s="1"/>
  <c r="AL23" i="3" s="1"/>
  <c r="AM23" i="3" s="1"/>
  <c r="AN23" i="3" s="1"/>
  <c r="AO23" i="3" s="1"/>
  <c r="AP23" i="3" s="1"/>
  <c r="AQ23" i="3" s="1"/>
  <c r="AR23" i="3" s="1"/>
  <c r="AS23" i="3" s="1"/>
  <c r="AT23" i="3" s="1"/>
  <c r="AU23" i="3" s="1"/>
  <c r="AV23" i="3" s="1"/>
  <c r="AW23" i="3" s="1"/>
  <c r="AX23" i="3" s="1"/>
  <c r="AY23" i="3" s="1"/>
  <c r="AZ23" i="3" s="1"/>
  <c r="BA23" i="3" s="1"/>
  <c r="BB23" i="3" s="1"/>
  <c r="BC23" i="3" s="1"/>
  <c r="BD23" i="3" s="1"/>
  <c r="BE23" i="3" s="1"/>
  <c r="BF23" i="3" s="1"/>
  <c r="BG23" i="3" s="1"/>
  <c r="BH23" i="3" s="1"/>
  <c r="BI23" i="3" s="1"/>
  <c r="BJ23" i="3" s="1"/>
  <c r="BK23" i="3" s="1"/>
  <c r="BL23" i="3" s="1"/>
  <c r="BM23" i="3" s="1"/>
  <c r="BN23" i="3" s="1"/>
  <c r="BO23" i="3" s="1"/>
  <c r="BP23" i="3" s="1"/>
  <c r="BQ23" i="3" s="1"/>
  <c r="BR23" i="3" s="1"/>
  <c r="BS23" i="3" s="1"/>
  <c r="BT23" i="3" s="1"/>
  <c r="BU23" i="3" s="1"/>
  <c r="BV23" i="3" s="1"/>
  <c r="BW23" i="3" s="1"/>
  <c r="BX23" i="3" s="1"/>
  <c r="BY23" i="3" s="1"/>
  <c r="BZ23" i="3" s="1"/>
  <c r="CA23" i="3" s="1"/>
  <c r="CB23" i="3" s="1"/>
  <c r="CC23" i="3" s="1"/>
  <c r="CD23" i="3" s="1"/>
  <c r="B24" i="3"/>
  <c r="B25" i="3"/>
  <c r="B26" i="3"/>
  <c r="B27" i="3"/>
  <c r="B28" i="3"/>
  <c r="B39" i="3"/>
  <c r="B40" i="3"/>
  <c r="B41" i="3"/>
  <c r="B42" i="3"/>
  <c r="B43" i="3"/>
  <c r="I39" i="3"/>
  <c r="G18" i="3"/>
  <c r="J36" i="3"/>
  <c r="I58" i="3"/>
  <c r="I44" i="3"/>
  <c r="I46" i="3"/>
  <c r="I47" i="3" s="1"/>
  <c r="I62" i="3" s="1"/>
  <c r="J58" i="3"/>
  <c r="K58" i="3"/>
  <c r="L58" i="3" l="1"/>
  <c r="I32" i="3"/>
  <c r="J30" i="3" s="1"/>
  <c r="I30" i="3"/>
  <c r="I28" i="3"/>
  <c r="J59" i="3"/>
  <c r="J60" i="3" s="1"/>
  <c r="J77" i="3" s="1"/>
  <c r="I60" i="3"/>
  <c r="I77" i="3" s="1"/>
  <c r="L22" i="3"/>
  <c r="K52" i="3"/>
  <c r="K68" i="3" s="1"/>
  <c r="K27" i="3"/>
  <c r="I61" i="3"/>
  <c r="J39" i="3"/>
  <c r="K36" i="3"/>
  <c r="K28" i="3"/>
  <c r="K39" i="3"/>
  <c r="K53" i="3" l="1"/>
  <c r="K59" i="3"/>
  <c r="K60" i="3" s="1"/>
  <c r="K77" i="3" s="1"/>
  <c r="M58" i="3"/>
  <c r="M22" i="3"/>
  <c r="L27" i="3"/>
  <c r="L52" i="3"/>
  <c r="I76" i="3"/>
  <c r="I63" i="3"/>
  <c r="I71" i="3" s="1"/>
  <c r="L28" i="3" l="1"/>
  <c r="L36" i="3"/>
  <c r="L39" i="3"/>
  <c r="N22" i="3"/>
  <c r="M27" i="3"/>
  <c r="M52" i="3"/>
  <c r="L59" i="3"/>
  <c r="L60" i="3" s="1"/>
  <c r="L77" i="3" s="1"/>
  <c r="L53" i="3"/>
  <c r="N58" i="3"/>
  <c r="L68" i="3"/>
  <c r="M53" i="3" l="1"/>
  <c r="M59" i="3"/>
  <c r="M60" i="3" s="1"/>
  <c r="M77" i="3" s="1"/>
  <c r="M36" i="3"/>
  <c r="M28" i="3"/>
  <c r="M39" i="3"/>
  <c r="O58" i="3"/>
  <c r="N27" i="3"/>
  <c r="O22" i="3"/>
  <c r="N52" i="3"/>
  <c r="M68" i="3"/>
  <c r="N59" i="3" l="1"/>
  <c r="N60" i="3" s="1"/>
  <c r="N77" i="3" s="1"/>
  <c r="N53" i="3"/>
  <c r="P22" i="3"/>
  <c r="O52" i="3"/>
  <c r="O27" i="3"/>
  <c r="P58" i="3"/>
  <c r="N68" i="3"/>
  <c r="N28" i="3"/>
  <c r="N36" i="3"/>
  <c r="N39" i="3"/>
  <c r="O68" i="3" l="1"/>
  <c r="O39" i="3"/>
  <c r="Q22" i="3"/>
  <c r="P52" i="3"/>
  <c r="P27" i="3"/>
  <c r="Q58" i="3"/>
  <c r="O28" i="3"/>
  <c r="O36" i="3"/>
  <c r="O59" i="3"/>
  <c r="O60" i="3" s="1"/>
  <c r="O77" i="3" s="1"/>
  <c r="O53" i="3"/>
  <c r="P39" i="3"/>
  <c r="R58" i="3" l="1"/>
  <c r="P53" i="3"/>
  <c r="P59" i="3"/>
  <c r="P60" i="3" s="1"/>
  <c r="P77" i="3" s="1"/>
  <c r="P68" i="3"/>
  <c r="Q68" i="3" s="1"/>
  <c r="Q52" i="3"/>
  <c r="Q27" i="3"/>
  <c r="R22" i="3"/>
  <c r="P28" i="3"/>
  <c r="P36" i="3"/>
  <c r="Q39" i="3"/>
  <c r="Q36" i="3" l="1"/>
  <c r="Q28" i="3"/>
  <c r="Q59" i="3"/>
  <c r="Q60" i="3" s="1"/>
  <c r="Q77" i="3" s="1"/>
  <c r="Q53" i="3"/>
  <c r="S58" i="3"/>
  <c r="R27" i="3"/>
  <c r="S22" i="3"/>
  <c r="R52" i="3"/>
  <c r="R59" i="3" l="1"/>
  <c r="R60" i="3" s="1"/>
  <c r="R77" i="3" s="1"/>
  <c r="R53" i="3"/>
  <c r="R36" i="3"/>
  <c r="R28" i="3"/>
  <c r="R39" i="3"/>
  <c r="T58" i="3"/>
  <c r="S52" i="3"/>
  <c r="S27" i="3"/>
  <c r="T22" i="3"/>
  <c r="R68" i="3"/>
  <c r="S68" i="3" l="1"/>
  <c r="T68" i="3" s="1"/>
  <c r="U22" i="3"/>
  <c r="T27" i="3"/>
  <c r="T52" i="3"/>
  <c r="U58" i="3"/>
  <c r="S36" i="3"/>
  <c r="S28" i="3"/>
  <c r="S39" i="3"/>
  <c r="S59" i="3"/>
  <c r="S60" i="3" s="1"/>
  <c r="S77" i="3" s="1"/>
  <c r="S53" i="3"/>
  <c r="V58" i="3" l="1"/>
  <c r="U27" i="3"/>
  <c r="U52" i="3"/>
  <c r="V22" i="3"/>
  <c r="T53" i="3"/>
  <c r="T59" i="3"/>
  <c r="T60" i="3" s="1"/>
  <c r="T77" i="3" s="1"/>
  <c r="T28" i="3"/>
  <c r="T36" i="3"/>
  <c r="T39" i="3"/>
  <c r="U28" i="3" l="1"/>
  <c r="U36" i="3"/>
  <c r="U39" i="3"/>
  <c r="W58" i="3"/>
  <c r="U59" i="3"/>
  <c r="U60" i="3" s="1"/>
  <c r="U77" i="3" s="1"/>
  <c r="U53" i="3"/>
  <c r="U68" i="3"/>
  <c r="V68" i="3" s="1"/>
  <c r="V27" i="3"/>
  <c r="W22" i="3"/>
  <c r="V52" i="3"/>
  <c r="X22" i="3" l="1"/>
  <c r="W52" i="3"/>
  <c r="W27" i="3"/>
  <c r="V28" i="3"/>
  <c r="V36" i="3"/>
  <c r="V39" i="3"/>
  <c r="X58" i="3"/>
  <c r="V53" i="3"/>
  <c r="V59" i="3"/>
  <c r="V60" i="3" s="1"/>
  <c r="V77" i="3" s="1"/>
  <c r="W59" i="3" l="1"/>
  <c r="W60" i="3" s="1"/>
  <c r="W77" i="3" s="1"/>
  <c r="W53" i="3"/>
  <c r="X52" i="3"/>
  <c r="X27" i="3"/>
  <c r="Y22" i="3"/>
  <c r="Y58" i="3"/>
  <c r="W68" i="3"/>
  <c r="X68" i="3" s="1"/>
  <c r="W36" i="3"/>
  <c r="W28" i="3"/>
  <c r="W39" i="3"/>
  <c r="Z58" i="3" l="1"/>
  <c r="Y27" i="3"/>
  <c r="Z22" i="3"/>
  <c r="Y52" i="3"/>
  <c r="Y68" i="3" s="1"/>
  <c r="X36" i="3"/>
  <c r="X28" i="3"/>
  <c r="X39" i="3"/>
  <c r="X59" i="3"/>
  <c r="X60" i="3" s="1"/>
  <c r="X77" i="3" s="1"/>
  <c r="X53" i="3"/>
  <c r="Z27" i="3" l="1"/>
  <c r="AA22" i="3"/>
  <c r="Z52" i="3"/>
  <c r="Y36" i="3"/>
  <c r="Y28" i="3"/>
  <c r="Y39" i="3"/>
  <c r="Y53" i="3"/>
  <c r="Y59" i="3"/>
  <c r="Y60" i="3" s="1"/>
  <c r="Y77" i="3" s="1"/>
  <c r="AA58" i="3"/>
  <c r="Z53" i="3" l="1"/>
  <c r="Z59" i="3"/>
  <c r="Z60" i="3" s="1"/>
  <c r="Z77" i="3" s="1"/>
  <c r="Z36" i="3"/>
  <c r="Z28" i="3"/>
  <c r="Z39" i="3"/>
  <c r="AA27" i="3"/>
  <c r="AA52" i="3"/>
  <c r="AB22" i="3"/>
  <c r="AB58" i="3"/>
  <c r="Z68" i="3"/>
  <c r="AA68" i="3" s="1"/>
  <c r="AB27" i="3" l="1"/>
  <c r="AB52" i="3"/>
  <c r="AB68" i="3" s="1"/>
  <c r="AC22" i="3"/>
  <c r="AA59" i="3"/>
  <c r="AA60" i="3" s="1"/>
  <c r="AA77" i="3" s="1"/>
  <c r="AA53" i="3"/>
  <c r="AC58" i="3"/>
  <c r="AA36" i="3"/>
  <c r="AA28" i="3"/>
  <c r="AA39" i="3"/>
  <c r="AD58" i="3" l="1"/>
  <c r="AC27" i="3"/>
  <c r="AD22" i="3"/>
  <c r="AC52" i="3"/>
  <c r="AB59" i="3"/>
  <c r="AB60" i="3" s="1"/>
  <c r="AB77" i="3" s="1"/>
  <c r="AB53" i="3"/>
  <c r="AB28" i="3"/>
  <c r="AB36" i="3"/>
  <c r="AB39" i="3"/>
  <c r="AC59" i="3" l="1"/>
  <c r="AC60" i="3" s="1"/>
  <c r="AC77" i="3" s="1"/>
  <c r="AC53" i="3"/>
  <c r="AD27" i="3"/>
  <c r="AD52" i="3"/>
  <c r="AE22" i="3"/>
  <c r="AC68" i="3"/>
  <c r="AC28" i="3"/>
  <c r="AC36" i="3"/>
  <c r="AC39" i="3"/>
  <c r="AE58" i="3"/>
  <c r="AD53" i="3" l="1"/>
  <c r="AD59" i="3"/>
  <c r="AD60" i="3" s="1"/>
  <c r="AD77" i="3" s="1"/>
  <c r="AD36" i="3"/>
  <c r="AD28" i="3"/>
  <c r="AD39" i="3"/>
  <c r="AF58" i="3"/>
  <c r="AD68" i="3"/>
  <c r="AE68" i="3" s="1"/>
  <c r="AE52" i="3"/>
  <c r="AF22" i="3"/>
  <c r="AE27" i="3"/>
  <c r="AG58" i="3" l="1"/>
  <c r="AF52" i="3"/>
  <c r="AF27" i="3"/>
  <c r="AG22" i="3"/>
  <c r="AE36" i="3"/>
  <c r="AE28" i="3"/>
  <c r="AE39" i="3"/>
  <c r="AE53" i="3"/>
  <c r="AE59" i="3"/>
  <c r="AE60" i="3" s="1"/>
  <c r="AE77" i="3" s="1"/>
  <c r="AF53" i="3" l="1"/>
  <c r="AF59" i="3"/>
  <c r="AF60" i="3" s="1"/>
  <c r="AF77" i="3" s="1"/>
  <c r="AH58" i="3"/>
  <c r="AG27" i="3"/>
  <c r="AG52" i="3"/>
  <c r="AH22" i="3"/>
  <c r="AF36" i="3"/>
  <c r="AF28" i="3"/>
  <c r="AF39" i="3"/>
  <c r="AF68" i="3"/>
  <c r="AG53" i="3" l="1"/>
  <c r="AG59" i="3"/>
  <c r="AG60" i="3" s="1"/>
  <c r="AG77" i="3" s="1"/>
  <c r="AG36" i="3"/>
  <c r="AG28" i="3"/>
  <c r="AG39" i="3"/>
  <c r="AG68" i="3"/>
  <c r="AH27" i="3"/>
  <c r="AH52" i="3"/>
  <c r="AI22" i="3"/>
  <c r="AI58" i="3"/>
  <c r="AH59" i="3" l="1"/>
  <c r="AH60" i="3" s="1"/>
  <c r="AH77" i="3" s="1"/>
  <c r="AH53" i="3"/>
  <c r="AH36" i="3"/>
  <c r="AH28" i="3"/>
  <c r="AH39" i="3"/>
  <c r="AJ58" i="3"/>
  <c r="AH68" i="3"/>
  <c r="AJ22" i="3"/>
  <c r="AI27" i="3"/>
  <c r="AI52" i="3"/>
  <c r="AI68" i="3" l="1"/>
  <c r="AI53" i="3"/>
  <c r="AI59" i="3"/>
  <c r="AI60" i="3" s="1"/>
  <c r="AI77" i="3" s="1"/>
  <c r="AI36" i="3"/>
  <c r="AI28" i="3"/>
  <c r="AI39" i="3"/>
  <c r="AK58" i="3"/>
  <c r="AJ27" i="3"/>
  <c r="AK22" i="3"/>
  <c r="AJ52" i="3"/>
  <c r="AJ59" i="3" l="1"/>
  <c r="AJ60" i="3" s="1"/>
  <c r="AJ77" i="3" s="1"/>
  <c r="AJ53" i="3"/>
  <c r="AL58" i="3"/>
  <c r="AK27" i="3"/>
  <c r="AK52" i="3"/>
  <c r="AL22" i="3"/>
  <c r="AJ28" i="3"/>
  <c r="AJ36" i="3"/>
  <c r="AJ39" i="3"/>
  <c r="AJ68" i="3"/>
  <c r="AK53" i="3" l="1"/>
  <c r="AK59" i="3"/>
  <c r="AK60" i="3" s="1"/>
  <c r="AK77" i="3" s="1"/>
  <c r="AK28" i="3"/>
  <c r="AK36" i="3"/>
  <c r="AK39" i="3"/>
  <c r="AK68" i="3"/>
  <c r="AL27" i="3"/>
  <c r="AL52" i="3"/>
  <c r="AM22" i="3"/>
  <c r="AM58" i="3"/>
  <c r="AL59" i="3" l="1"/>
  <c r="AL60" i="3" s="1"/>
  <c r="AL77" i="3" s="1"/>
  <c r="AL53" i="3"/>
  <c r="AN58" i="3"/>
  <c r="AL36" i="3"/>
  <c r="AL28" i="3"/>
  <c r="AL39" i="3"/>
  <c r="AL68" i="3"/>
  <c r="AM68" i="3" s="1"/>
  <c r="AM52" i="3"/>
  <c r="AM27" i="3"/>
  <c r="AN22" i="3"/>
  <c r="AO22" i="3" l="1"/>
  <c r="AN27" i="3"/>
  <c r="AN52" i="3"/>
  <c r="AM36" i="3"/>
  <c r="AM28" i="3"/>
  <c r="AM39" i="3"/>
  <c r="AO58" i="3"/>
  <c r="AM59" i="3"/>
  <c r="AM60" i="3" s="1"/>
  <c r="AM77" i="3" s="1"/>
  <c r="AM53" i="3"/>
  <c r="AN59" i="3" l="1"/>
  <c r="AN60" i="3" s="1"/>
  <c r="AN77" i="3" s="1"/>
  <c r="AN53" i="3"/>
  <c r="AN36" i="3"/>
  <c r="AN28" i="3"/>
  <c r="AN39" i="3"/>
  <c r="AO27" i="3"/>
  <c r="AP22" i="3"/>
  <c r="AO52" i="3"/>
  <c r="AP58" i="3"/>
  <c r="AN68" i="3"/>
  <c r="AO68" i="3" s="1"/>
  <c r="AO53" i="3" l="1"/>
  <c r="AO59" i="3"/>
  <c r="AO60" i="3" s="1"/>
  <c r="AO77" i="3" s="1"/>
  <c r="AP27" i="3"/>
  <c r="AP52" i="3"/>
  <c r="AQ22" i="3"/>
  <c r="AO36" i="3"/>
  <c r="AO28" i="3"/>
  <c r="AO39" i="3"/>
  <c r="AQ58" i="3"/>
  <c r="AP53" i="3" l="1"/>
  <c r="AP59" i="3"/>
  <c r="AP60" i="3" s="1"/>
  <c r="AP77" i="3" s="1"/>
  <c r="AP36" i="3"/>
  <c r="AP28" i="3"/>
  <c r="AP39" i="3"/>
  <c r="AR58" i="3"/>
  <c r="AP68" i="3"/>
  <c r="AQ27" i="3"/>
  <c r="AQ52" i="3"/>
  <c r="AR22" i="3"/>
  <c r="AQ68" i="3" l="1"/>
  <c r="AR27" i="3"/>
  <c r="AR52" i="3"/>
  <c r="AS22" i="3"/>
  <c r="AS58" i="3"/>
  <c r="AQ59" i="3"/>
  <c r="AQ60" i="3" s="1"/>
  <c r="AQ77" i="3" s="1"/>
  <c r="AQ53" i="3"/>
  <c r="AQ28" i="3"/>
  <c r="AQ36" i="3"/>
  <c r="AQ39" i="3"/>
  <c r="AS27" i="3" l="1"/>
  <c r="AS52" i="3"/>
  <c r="AT22" i="3"/>
  <c r="AR28" i="3"/>
  <c r="AR36" i="3"/>
  <c r="AR39" i="3"/>
  <c r="AR59" i="3"/>
  <c r="AR60" i="3" s="1"/>
  <c r="AR77" i="3" s="1"/>
  <c r="AR53" i="3"/>
  <c r="AT58" i="3"/>
  <c r="AR68" i="3"/>
  <c r="AS68" i="3" s="1"/>
  <c r="AS59" i="3" l="1"/>
  <c r="AS60" i="3" s="1"/>
  <c r="AS77" i="3" s="1"/>
  <c r="AS53" i="3"/>
  <c r="AT27" i="3"/>
  <c r="AU22" i="3"/>
  <c r="AT52" i="3"/>
  <c r="AU58" i="3"/>
  <c r="AS28" i="3"/>
  <c r="AS36" i="3"/>
  <c r="AS39" i="3"/>
  <c r="AT36" i="3" l="1"/>
  <c r="AT28" i="3"/>
  <c r="AT39" i="3"/>
  <c r="AV58" i="3"/>
  <c r="AT59" i="3"/>
  <c r="AT60" i="3" s="1"/>
  <c r="AT77" i="3" s="1"/>
  <c r="AT53" i="3"/>
  <c r="AU27" i="3"/>
  <c r="AV22" i="3"/>
  <c r="AU52" i="3"/>
  <c r="AT68" i="3"/>
  <c r="AU59" i="3" l="1"/>
  <c r="AU60" i="3" s="1"/>
  <c r="AU77" i="3" s="1"/>
  <c r="AU53" i="3"/>
  <c r="AV27" i="3"/>
  <c r="AW22" i="3"/>
  <c r="AV52" i="3"/>
  <c r="AW58" i="3"/>
  <c r="AU28" i="3"/>
  <c r="AU36" i="3"/>
  <c r="AU39" i="3"/>
  <c r="AU68" i="3"/>
  <c r="AX58" i="3" l="1"/>
  <c r="AW27" i="3"/>
  <c r="AX22" i="3"/>
  <c r="AW52" i="3"/>
  <c r="AV68" i="3"/>
  <c r="AW68" i="3" s="1"/>
  <c r="AV28" i="3"/>
  <c r="AV36" i="3"/>
  <c r="AV39" i="3"/>
  <c r="AV53" i="3"/>
  <c r="AV59" i="3"/>
  <c r="AV60" i="3" s="1"/>
  <c r="AV77" i="3" s="1"/>
  <c r="AX27" i="3" l="1"/>
  <c r="AY22" i="3"/>
  <c r="AX52" i="3"/>
  <c r="AW28" i="3"/>
  <c r="AW36" i="3"/>
  <c r="AW39" i="3"/>
  <c r="AX68" i="3"/>
  <c r="AW59" i="3"/>
  <c r="AW60" i="3" s="1"/>
  <c r="AW77" i="3" s="1"/>
  <c r="AW53" i="3"/>
  <c r="AY58" i="3"/>
  <c r="AZ58" i="3" l="1"/>
  <c r="AX53" i="3"/>
  <c r="AX59" i="3"/>
  <c r="AX60" i="3" s="1"/>
  <c r="AX77" i="3" s="1"/>
  <c r="AY27" i="3"/>
  <c r="AY52" i="3"/>
  <c r="AZ22" i="3"/>
  <c r="AX36" i="3"/>
  <c r="AX28" i="3"/>
  <c r="AX39" i="3"/>
  <c r="AZ27" i="3" l="1"/>
  <c r="BA22" i="3"/>
  <c r="AZ52" i="3"/>
  <c r="AY59" i="3"/>
  <c r="AY60" i="3" s="1"/>
  <c r="AY77" i="3" s="1"/>
  <c r="AY53" i="3"/>
  <c r="AY68" i="3"/>
  <c r="AY28" i="3"/>
  <c r="AY36" i="3"/>
  <c r="AY39" i="3"/>
  <c r="BA58" i="3"/>
  <c r="AZ59" i="3" l="1"/>
  <c r="AZ60" i="3" s="1"/>
  <c r="AZ77" i="3" s="1"/>
  <c r="AZ53" i="3"/>
  <c r="BB58" i="3"/>
  <c r="AZ68" i="3"/>
  <c r="BA27" i="3"/>
  <c r="BA52" i="3"/>
  <c r="BB22" i="3"/>
  <c r="AZ28" i="3"/>
  <c r="AZ36" i="3"/>
  <c r="AZ39" i="3"/>
  <c r="BB27" i="3" l="1"/>
  <c r="BB52" i="3"/>
  <c r="BC22" i="3"/>
  <c r="BC58" i="3"/>
  <c r="BA59" i="3"/>
  <c r="BA60" i="3" s="1"/>
  <c r="BA77" i="3" s="1"/>
  <c r="BA53" i="3"/>
  <c r="BA28" i="3"/>
  <c r="BA36" i="3"/>
  <c r="BA39" i="3"/>
  <c r="BA68" i="3"/>
  <c r="BB68" i="3" s="1"/>
  <c r="BD22" i="3" l="1"/>
  <c r="BC52" i="3"/>
  <c r="BC27" i="3"/>
  <c r="BB59" i="3"/>
  <c r="BB60" i="3" s="1"/>
  <c r="BB77" i="3" s="1"/>
  <c r="BB53" i="3"/>
  <c r="BD58" i="3"/>
  <c r="BB36" i="3"/>
  <c r="BB28" i="3"/>
  <c r="BB39" i="3"/>
  <c r="BC28" i="3" l="1"/>
  <c r="BC36" i="3"/>
  <c r="BC39" i="3"/>
  <c r="BE58" i="3"/>
  <c r="BC59" i="3"/>
  <c r="BC60" i="3" s="1"/>
  <c r="BC77" i="3" s="1"/>
  <c r="BC53" i="3"/>
  <c r="BD27" i="3"/>
  <c r="BE22" i="3"/>
  <c r="BD52" i="3"/>
  <c r="BC68" i="3"/>
  <c r="BD68" i="3" s="1"/>
  <c r="BD28" i="3" l="1"/>
  <c r="BD36" i="3"/>
  <c r="BD39" i="3"/>
  <c r="BE68" i="3"/>
  <c r="BD59" i="3"/>
  <c r="BD60" i="3" s="1"/>
  <c r="BD77" i="3" s="1"/>
  <c r="BD53" i="3"/>
  <c r="BE27" i="3"/>
  <c r="BF22" i="3"/>
  <c r="BE52" i="3"/>
  <c r="BF58" i="3"/>
  <c r="BF27" i="3" l="1"/>
  <c r="BG22" i="3"/>
  <c r="BF52" i="3"/>
  <c r="BG58" i="3"/>
  <c r="BE28" i="3"/>
  <c r="BE36" i="3"/>
  <c r="BE39" i="3"/>
  <c r="BE59" i="3"/>
  <c r="BE60" i="3" s="1"/>
  <c r="BE77" i="3" s="1"/>
  <c r="BE53" i="3"/>
  <c r="BF59" i="3" l="1"/>
  <c r="BF60" i="3" s="1"/>
  <c r="BF77" i="3" s="1"/>
  <c r="BF53" i="3"/>
  <c r="BG27" i="3"/>
  <c r="BG52" i="3"/>
  <c r="BH22" i="3"/>
  <c r="BH58" i="3"/>
  <c r="BF28" i="3"/>
  <c r="BF36" i="3"/>
  <c r="BF39" i="3"/>
  <c r="BF68" i="3"/>
  <c r="BG59" i="3" l="1"/>
  <c r="BG60" i="3" s="1"/>
  <c r="BG77" i="3" s="1"/>
  <c r="BG53" i="3"/>
  <c r="BG68" i="3"/>
  <c r="BI58" i="3"/>
  <c r="BG36" i="3"/>
  <c r="BG28" i="3"/>
  <c r="BG39" i="3"/>
  <c r="BH27" i="3"/>
  <c r="BI22" i="3"/>
  <c r="BH52" i="3"/>
  <c r="BH53" i="3" l="1"/>
  <c r="BH59" i="3"/>
  <c r="BH60" i="3" s="1"/>
  <c r="BH77" i="3" s="1"/>
  <c r="BH68" i="3"/>
  <c r="BI68" i="3" s="1"/>
  <c r="BI27" i="3"/>
  <c r="BI52" i="3"/>
  <c r="BJ22" i="3"/>
  <c r="BH36" i="3"/>
  <c r="BH28" i="3"/>
  <c r="BH39" i="3"/>
  <c r="BJ58" i="3"/>
  <c r="BI36" i="3" l="1"/>
  <c r="BI28" i="3"/>
  <c r="BI39" i="3"/>
  <c r="BK58" i="3"/>
  <c r="BJ68" i="3"/>
  <c r="BJ27" i="3"/>
  <c r="BK22" i="3"/>
  <c r="BJ52" i="3"/>
  <c r="BI53" i="3"/>
  <c r="BI59" i="3"/>
  <c r="BI60" i="3" s="1"/>
  <c r="BI77" i="3" s="1"/>
  <c r="BK52" i="3" l="1"/>
  <c r="BK27" i="3"/>
  <c r="BL22" i="3"/>
  <c r="BJ28" i="3"/>
  <c r="BJ36" i="3"/>
  <c r="BJ39" i="3"/>
  <c r="BK68" i="3"/>
  <c r="BJ59" i="3"/>
  <c r="BJ60" i="3" s="1"/>
  <c r="BJ77" i="3" s="1"/>
  <c r="BJ53" i="3"/>
  <c r="BL58" i="3"/>
  <c r="BM58" i="3" l="1"/>
  <c r="BL68" i="3"/>
  <c r="BL27" i="3"/>
  <c r="BM22" i="3"/>
  <c r="BL52" i="3"/>
  <c r="BK36" i="3"/>
  <c r="BK28" i="3"/>
  <c r="BK39" i="3"/>
  <c r="BK59" i="3"/>
  <c r="BK60" i="3" s="1"/>
  <c r="BK77" i="3" s="1"/>
  <c r="BK53" i="3"/>
  <c r="BL36" i="3" l="1"/>
  <c r="BL28" i="3"/>
  <c r="BL39" i="3"/>
  <c r="BL53" i="3"/>
  <c r="BL59" i="3"/>
  <c r="BL60" i="3" s="1"/>
  <c r="BL77" i="3" s="1"/>
  <c r="BN58" i="3"/>
  <c r="BM27" i="3"/>
  <c r="BN22" i="3"/>
  <c r="BM52" i="3"/>
  <c r="BM68" i="3" s="1"/>
  <c r="BM53" i="3" l="1"/>
  <c r="BM59" i="3"/>
  <c r="BM60" i="3" s="1"/>
  <c r="BM77" i="3" s="1"/>
  <c r="BO58" i="3"/>
  <c r="BN27" i="3"/>
  <c r="BO22" i="3"/>
  <c r="BN52" i="3"/>
  <c r="BM36" i="3"/>
  <c r="BM28" i="3"/>
  <c r="BM39" i="3"/>
  <c r="BN28" i="3" l="1"/>
  <c r="BN36" i="3"/>
  <c r="BN39" i="3"/>
  <c r="BN53" i="3"/>
  <c r="BN59" i="3"/>
  <c r="BN60" i="3" s="1"/>
  <c r="BN77" i="3" s="1"/>
  <c r="BO27" i="3"/>
  <c r="BP22" i="3"/>
  <c r="BO52" i="3"/>
  <c r="BP58" i="3"/>
  <c r="BN68" i="3"/>
  <c r="BO53" i="3" l="1"/>
  <c r="BO59" i="3"/>
  <c r="BO60" i="3" s="1"/>
  <c r="BO77" i="3" s="1"/>
  <c r="BO68" i="3"/>
  <c r="BP68" i="3" s="1"/>
  <c r="BP27" i="3"/>
  <c r="BQ22" i="3"/>
  <c r="BP52" i="3"/>
  <c r="BO36" i="3"/>
  <c r="BO28" i="3"/>
  <c r="BO39" i="3"/>
  <c r="BQ58" i="3"/>
  <c r="BP28" i="3" l="1"/>
  <c r="BP36" i="3"/>
  <c r="BP39" i="3"/>
  <c r="BQ68" i="3"/>
  <c r="BR58" i="3"/>
  <c r="BP53" i="3"/>
  <c r="BP59" i="3"/>
  <c r="BP60" i="3" s="1"/>
  <c r="BP77" i="3" s="1"/>
  <c r="BQ27" i="3"/>
  <c r="BQ52" i="3"/>
  <c r="BR22" i="3"/>
  <c r="BR27" i="3" l="1"/>
  <c r="BR52" i="3"/>
  <c r="BS22" i="3"/>
  <c r="BQ53" i="3"/>
  <c r="BQ59" i="3"/>
  <c r="BQ60" i="3" s="1"/>
  <c r="BQ77" i="3" s="1"/>
  <c r="BS58" i="3"/>
  <c r="BQ28" i="3"/>
  <c r="BQ36" i="3"/>
  <c r="BQ39" i="3"/>
  <c r="BS52" i="3" l="1"/>
  <c r="BS27" i="3"/>
  <c r="BT22" i="3"/>
  <c r="BT58" i="3"/>
  <c r="BR53" i="3"/>
  <c r="BR59" i="3"/>
  <c r="BR60" i="3" s="1"/>
  <c r="BR77" i="3" s="1"/>
  <c r="BR36" i="3"/>
  <c r="BR28" i="3"/>
  <c r="BR39" i="3"/>
  <c r="BR68" i="3"/>
  <c r="BS68" i="3" s="1"/>
  <c r="BU58" i="3" l="1"/>
  <c r="BT27" i="3"/>
  <c r="BT52" i="3"/>
  <c r="BT68" i="3" s="1"/>
  <c r="BU22" i="3"/>
  <c r="BS36" i="3"/>
  <c r="BS28" i="3"/>
  <c r="BS39" i="3"/>
  <c r="BS53" i="3"/>
  <c r="BS59" i="3"/>
  <c r="BS60" i="3" s="1"/>
  <c r="BS77" i="3" s="1"/>
  <c r="BU27" i="3" l="1"/>
  <c r="BU52" i="3"/>
  <c r="BV22" i="3"/>
  <c r="BT36" i="3"/>
  <c r="BT28" i="3"/>
  <c r="BT39" i="3"/>
  <c r="BT53" i="3"/>
  <c r="BT59" i="3"/>
  <c r="BT60" i="3" s="1"/>
  <c r="BT77" i="3" s="1"/>
  <c r="BV58" i="3"/>
  <c r="BV27" i="3" l="1"/>
  <c r="BV52" i="3"/>
  <c r="BW22" i="3"/>
  <c r="BW58" i="3"/>
  <c r="BU53" i="3"/>
  <c r="BU59" i="3"/>
  <c r="BU60" i="3" s="1"/>
  <c r="BU77" i="3" s="1"/>
  <c r="BU36" i="3"/>
  <c r="BU28" i="3"/>
  <c r="BU39" i="3"/>
  <c r="BU68" i="3"/>
  <c r="BV68" i="3" s="1"/>
  <c r="BW27" i="3" l="1"/>
  <c r="BW52" i="3"/>
  <c r="BX22" i="3"/>
  <c r="BV53" i="3"/>
  <c r="BV59" i="3"/>
  <c r="BV60" i="3" s="1"/>
  <c r="BV77" i="3" s="1"/>
  <c r="BX58" i="3"/>
  <c r="BV28" i="3"/>
  <c r="BV36" i="3"/>
  <c r="BV39" i="3"/>
  <c r="BX27" i="3" l="1"/>
  <c r="BX52" i="3"/>
  <c r="BY22" i="3"/>
  <c r="BY58" i="3"/>
  <c r="BW59" i="3"/>
  <c r="BW60" i="3" s="1"/>
  <c r="BW77" i="3" s="1"/>
  <c r="BW53" i="3"/>
  <c r="BW36" i="3"/>
  <c r="BW28" i="3"/>
  <c r="BW39" i="3"/>
  <c r="BW68" i="3"/>
  <c r="BX68" i="3" s="1"/>
  <c r="BY27" i="3" l="1"/>
  <c r="BY52" i="3"/>
  <c r="BZ22" i="3"/>
  <c r="BX59" i="3"/>
  <c r="BX60" i="3" s="1"/>
  <c r="BX77" i="3" s="1"/>
  <c r="BX53" i="3"/>
  <c r="BZ58" i="3"/>
  <c r="BX28" i="3"/>
  <c r="BX36" i="3"/>
  <c r="BX39" i="3"/>
  <c r="BZ27" i="3" l="1"/>
  <c r="CA22" i="3"/>
  <c r="BZ52" i="3"/>
  <c r="CA58" i="3"/>
  <c r="BY59" i="3"/>
  <c r="BY60" i="3" s="1"/>
  <c r="BY77" i="3" s="1"/>
  <c r="BY53" i="3"/>
  <c r="BY36" i="3"/>
  <c r="BY28" i="3"/>
  <c r="BY39" i="3"/>
  <c r="BY68" i="3"/>
  <c r="BZ68" i="3" s="1"/>
  <c r="BZ53" i="3" l="1"/>
  <c r="BZ59" i="3"/>
  <c r="BZ60" i="3" s="1"/>
  <c r="BZ77" i="3" s="1"/>
  <c r="CA27" i="3"/>
  <c r="CB22" i="3"/>
  <c r="CA52" i="3"/>
  <c r="CB58" i="3"/>
  <c r="BZ36" i="3"/>
  <c r="BZ28" i="3"/>
  <c r="BZ39" i="3"/>
  <c r="CA36" i="3" l="1"/>
  <c r="CA28" i="3"/>
  <c r="CA39" i="3"/>
  <c r="CC58" i="3"/>
  <c r="CA53" i="3"/>
  <c r="CA59" i="3"/>
  <c r="CA60" i="3" s="1"/>
  <c r="CA77" i="3" s="1"/>
  <c r="CB27" i="3"/>
  <c r="CC22" i="3"/>
  <c r="CB52" i="3"/>
  <c r="CA68" i="3"/>
  <c r="CB59" i="3" l="1"/>
  <c r="CB60" i="3" s="1"/>
  <c r="CB77" i="3" s="1"/>
  <c r="CB53" i="3"/>
  <c r="CB36" i="3"/>
  <c r="CB28" i="3"/>
  <c r="CB39" i="3"/>
  <c r="CB68" i="3"/>
  <c r="CC27" i="3"/>
  <c r="CD22" i="3"/>
  <c r="CC52" i="3"/>
  <c r="CD58" i="3"/>
  <c r="CC68" i="3" l="1"/>
  <c r="CD27" i="3"/>
  <c r="CD52" i="3"/>
  <c r="CC28" i="3"/>
  <c r="CC36" i="3"/>
  <c r="CC39" i="3"/>
  <c r="CC59" i="3"/>
  <c r="CC60" i="3" s="1"/>
  <c r="CC77" i="3" s="1"/>
  <c r="CC53" i="3"/>
  <c r="CD53" i="3" l="1"/>
  <c r="CD59" i="3"/>
  <c r="CD60" i="3" s="1"/>
  <c r="CD77" i="3" s="1"/>
  <c r="CD28" i="3"/>
  <c r="G19" i="3" s="1"/>
  <c r="CD36" i="3"/>
  <c r="CD39" i="3"/>
  <c r="CD68" i="3"/>
  <c r="J35" i="3" l="1"/>
  <c r="J34" i="3" l="1"/>
  <c r="J49" i="3"/>
  <c r="J75" i="3"/>
  <c r="J38" i="3"/>
  <c r="J50" i="3" l="1"/>
  <c r="J67" i="3"/>
  <c r="J74" i="3"/>
  <c r="J46" i="3"/>
  <c r="J31" i="3"/>
  <c r="J32" i="3" s="1"/>
  <c r="K30" i="3" s="1"/>
  <c r="K35" i="3" s="1"/>
  <c r="J69" i="3" l="1"/>
  <c r="J61" i="3"/>
  <c r="J47" i="3"/>
  <c r="J62" i="3" s="1"/>
  <c r="K34" i="3"/>
  <c r="K38" i="3"/>
  <c r="K49" i="3"/>
  <c r="K50" i="3" s="1"/>
  <c r="K75" i="3"/>
  <c r="J63" i="3" l="1"/>
  <c r="J71" i="3" s="1"/>
  <c r="J76" i="3"/>
  <c r="K67" i="3"/>
  <c r="K74" i="3"/>
  <c r="K46" i="3"/>
  <c r="K47" i="3" s="1"/>
  <c r="K62" i="3" s="1"/>
  <c r="K31" i="3"/>
  <c r="K32" i="3" s="1"/>
  <c r="L30" i="3" s="1"/>
  <c r="L35" i="3" s="1"/>
  <c r="K69" i="3" l="1"/>
  <c r="L34" i="3"/>
  <c r="L75" i="3"/>
  <c r="L38" i="3"/>
  <c r="L49" i="3"/>
  <c r="L50" i="3" s="1"/>
  <c r="K61" i="3"/>
  <c r="K76" i="3" l="1"/>
  <c r="K63" i="3"/>
  <c r="K71" i="3" s="1"/>
  <c r="L74" i="3"/>
  <c r="L31" i="3"/>
  <c r="L32" i="3" s="1"/>
  <c r="M30" i="3" s="1"/>
  <c r="M35" i="3" s="1"/>
  <c r="L46" i="3"/>
  <c r="L47" i="3" s="1"/>
  <c r="L62" i="3" s="1"/>
  <c r="L67" i="3"/>
  <c r="M34" i="3" l="1"/>
  <c r="M75" i="3"/>
  <c r="M49" i="3"/>
  <c r="M50" i="3" s="1"/>
  <c r="M38" i="3"/>
  <c r="L69" i="3"/>
  <c r="M67" i="3"/>
  <c r="L61" i="3"/>
  <c r="M69" i="3" l="1"/>
  <c r="M74" i="3"/>
  <c r="M31" i="3"/>
  <c r="M32" i="3" s="1"/>
  <c r="N30" i="3" s="1"/>
  <c r="N35" i="3" s="1"/>
  <c r="M46" i="3"/>
  <c r="M47" i="3" s="1"/>
  <c r="M62" i="3" s="1"/>
  <c r="L76" i="3"/>
  <c r="L63" i="3"/>
  <c r="L71" i="3" s="1"/>
  <c r="M61" i="3" l="1"/>
  <c r="N34" i="3"/>
  <c r="N49" i="3"/>
  <c r="N75" i="3"/>
  <c r="N38" i="3"/>
  <c r="N74" i="3" l="1"/>
  <c r="N31" i="3"/>
  <c r="N32" i="3" s="1"/>
  <c r="O30" i="3" s="1"/>
  <c r="O35" i="3" s="1"/>
  <c r="N46" i="3"/>
  <c r="N47" i="3" s="1"/>
  <c r="M76" i="3"/>
  <c r="M63" i="3"/>
  <c r="M71" i="3" s="1"/>
  <c r="N61" i="3"/>
  <c r="N50" i="3"/>
  <c r="N67" i="3"/>
  <c r="N76" i="3" l="1"/>
  <c r="O34" i="3"/>
  <c r="O75" i="3"/>
  <c r="O38" i="3"/>
  <c r="O49" i="3"/>
  <c r="O50" i="3" s="1"/>
  <c r="N69" i="3"/>
  <c r="O67" i="3"/>
  <c r="N62" i="3"/>
  <c r="N63" i="3" s="1"/>
  <c r="N71" i="3" s="1"/>
  <c r="O31" i="3" l="1"/>
  <c r="O32" i="3" s="1"/>
  <c r="P30" i="3" s="1"/>
  <c r="P35" i="3" s="1"/>
  <c r="O74" i="3"/>
  <c r="O46" i="3"/>
  <c r="O69" i="3"/>
  <c r="O47" i="3" l="1"/>
  <c r="O62" i="3" s="1"/>
  <c r="O61" i="3"/>
  <c r="P34" i="3"/>
  <c r="P75" i="3"/>
  <c r="P49" i="3"/>
  <c r="P38" i="3"/>
  <c r="O76" i="3" l="1"/>
  <c r="O63" i="3"/>
  <c r="O71" i="3" s="1"/>
  <c r="P50" i="3"/>
  <c r="P67" i="3"/>
  <c r="P46" i="3"/>
  <c r="P47" i="3" s="1"/>
  <c r="P62" i="3" s="1"/>
  <c r="P74" i="3"/>
  <c r="P31" i="3"/>
  <c r="P32" i="3" s="1"/>
  <c r="Q30" i="3" s="1"/>
  <c r="Q35" i="3" s="1"/>
  <c r="P69" i="3" l="1"/>
  <c r="Q34" i="3"/>
  <c r="Q49" i="3"/>
  <c r="Q50" i="3" s="1"/>
  <c r="Q75" i="3"/>
  <c r="Q38" i="3"/>
  <c r="P61" i="3"/>
  <c r="P76" i="3" l="1"/>
  <c r="P63" i="3"/>
  <c r="P71" i="3" s="1"/>
  <c r="Q46" i="3"/>
  <c r="Q47" i="3" s="1"/>
  <c r="Q62" i="3" s="1"/>
  <c r="Q74" i="3"/>
  <c r="Q31" i="3"/>
  <c r="Q32" i="3" s="1"/>
  <c r="R30" i="3" s="1"/>
  <c r="R35" i="3" s="1"/>
  <c r="Q67" i="3"/>
  <c r="Q69" i="3" s="1"/>
  <c r="Q61" i="3" l="1"/>
  <c r="R34" i="3"/>
  <c r="R38" i="3"/>
  <c r="R75" i="3"/>
  <c r="R49" i="3"/>
  <c r="R31" i="3" l="1"/>
  <c r="R32" i="3" s="1"/>
  <c r="S30" i="3" s="1"/>
  <c r="S35" i="3" s="1"/>
  <c r="R46" i="3"/>
  <c r="R47" i="3" s="1"/>
  <c r="R62" i="3" s="1"/>
  <c r="R74" i="3"/>
  <c r="R67" i="3"/>
  <c r="R50" i="3"/>
  <c r="Q76" i="3"/>
  <c r="Q63" i="3"/>
  <c r="Q71" i="3" s="1"/>
  <c r="S38" i="3" l="1"/>
  <c r="S49" i="3"/>
  <c r="S50" i="3" s="1"/>
  <c r="S75" i="3"/>
  <c r="S34" i="3"/>
  <c r="R61" i="3"/>
  <c r="R69" i="3"/>
  <c r="S67" i="3"/>
  <c r="R76" i="3" l="1"/>
  <c r="S69" i="3"/>
  <c r="S46" i="3"/>
  <c r="S47" i="3" s="1"/>
  <c r="S62" i="3" s="1"/>
  <c r="S31" i="3"/>
  <c r="S32" i="3" s="1"/>
  <c r="T30" i="3" s="1"/>
  <c r="T35" i="3" s="1"/>
  <c r="S74" i="3"/>
  <c r="R63" i="3"/>
  <c r="R71" i="3" s="1"/>
  <c r="S61" i="3" l="1"/>
  <c r="T75" i="3"/>
  <c r="T38" i="3"/>
  <c r="T49" i="3"/>
  <c r="T34" i="3"/>
  <c r="T31" i="3" l="1"/>
  <c r="T32" i="3" s="1"/>
  <c r="U30" i="3" s="1"/>
  <c r="U35" i="3" s="1"/>
  <c r="T46" i="3"/>
  <c r="T47" i="3" s="1"/>
  <c r="T74" i="3"/>
  <c r="S76" i="3"/>
  <c r="T50" i="3"/>
  <c r="T67" i="3"/>
  <c r="S63" i="3"/>
  <c r="S71" i="3" s="1"/>
  <c r="T62" i="3" l="1"/>
  <c r="T61" i="3"/>
  <c r="U34" i="3"/>
  <c r="U75" i="3"/>
  <c r="U38" i="3"/>
  <c r="U49" i="3"/>
  <c r="U50" i="3" s="1"/>
  <c r="T69" i="3"/>
  <c r="U67" i="3" l="1"/>
  <c r="U74" i="3"/>
  <c r="U46" i="3"/>
  <c r="U47" i="3" s="1"/>
  <c r="U62" i="3" s="1"/>
  <c r="U31" i="3"/>
  <c r="U32" i="3" s="1"/>
  <c r="V30" i="3" s="1"/>
  <c r="V35" i="3" s="1"/>
  <c r="T76" i="3"/>
  <c r="T63" i="3"/>
  <c r="T71" i="3" s="1"/>
  <c r="U61" i="3"/>
  <c r="V34" i="3" l="1"/>
  <c r="V49" i="3"/>
  <c r="V50" i="3" s="1"/>
  <c r="V38" i="3"/>
  <c r="V75" i="3"/>
  <c r="U76" i="3"/>
  <c r="U63" i="3"/>
  <c r="U71" i="3" s="1"/>
  <c r="U69" i="3"/>
  <c r="V67" i="3" l="1"/>
  <c r="V74" i="3"/>
  <c r="V31" i="3"/>
  <c r="V32" i="3" s="1"/>
  <c r="W30" i="3" s="1"/>
  <c r="W35" i="3" s="1"/>
  <c r="V46" i="3"/>
  <c r="V47" i="3" l="1"/>
  <c r="V62" i="3" s="1"/>
  <c r="V61" i="3"/>
  <c r="W34" i="3"/>
  <c r="W75" i="3"/>
  <c r="W38" i="3"/>
  <c r="W49" i="3"/>
  <c r="W50" i="3" s="1"/>
  <c r="V69" i="3"/>
  <c r="W67" i="3" l="1"/>
  <c r="W31" i="3"/>
  <c r="W32" i="3" s="1"/>
  <c r="X30" i="3" s="1"/>
  <c r="X35" i="3" s="1"/>
  <c r="W46" i="3"/>
  <c r="W47" i="3" s="1"/>
  <c r="W62" i="3" s="1"/>
  <c r="W74" i="3"/>
  <c r="V76" i="3"/>
  <c r="V63" i="3"/>
  <c r="V71" i="3" s="1"/>
  <c r="W61" i="3"/>
  <c r="W76" i="3" l="1"/>
  <c r="W63" i="3"/>
  <c r="W71" i="3" s="1"/>
  <c r="X34" i="3"/>
  <c r="X38" i="3"/>
  <c r="X49" i="3"/>
  <c r="X50" i="3" s="1"/>
  <c r="X75" i="3"/>
  <c r="W69" i="3"/>
  <c r="X67" i="3" l="1"/>
  <c r="X74" i="3"/>
  <c r="X46" i="3"/>
  <c r="X31" i="3"/>
  <c r="X32" i="3" s="1"/>
  <c r="Y30" i="3" s="1"/>
  <c r="Y35" i="3" s="1"/>
  <c r="Y34" i="3" l="1"/>
  <c r="Y75" i="3"/>
  <c r="Y38" i="3"/>
  <c r="Y49" i="3"/>
  <c r="Y50" i="3" s="1"/>
  <c r="X47" i="3"/>
  <c r="X62" i="3" s="1"/>
  <c r="X61" i="3"/>
  <c r="X69" i="3"/>
  <c r="Y67" i="3"/>
  <c r="Y69" i="3" l="1"/>
  <c r="X76" i="3"/>
  <c r="X63" i="3"/>
  <c r="X71" i="3" s="1"/>
  <c r="Y61" i="3"/>
  <c r="Y74" i="3"/>
  <c r="Y31" i="3"/>
  <c r="Y32" i="3" s="1"/>
  <c r="Z30" i="3" s="1"/>
  <c r="Z35" i="3" s="1"/>
  <c r="Y46" i="3"/>
  <c r="Y47" i="3" s="1"/>
  <c r="Y62" i="3" s="1"/>
  <c r="Y76" i="3" l="1"/>
  <c r="Y63" i="3"/>
  <c r="Y71" i="3" s="1"/>
  <c r="Z34" i="3"/>
  <c r="Z38" i="3"/>
  <c r="Z49" i="3"/>
  <c r="Z75" i="3"/>
  <c r="Z50" i="3" l="1"/>
  <c r="Z67" i="3"/>
  <c r="Z74" i="3"/>
  <c r="Z46" i="3"/>
  <c r="Z31" i="3"/>
  <c r="Z32" i="3" s="1"/>
  <c r="AA30" i="3" s="1"/>
  <c r="AA35" i="3" s="1"/>
  <c r="Z47" i="3" l="1"/>
  <c r="Z62" i="3" s="1"/>
  <c r="Z61" i="3"/>
  <c r="Z69" i="3"/>
  <c r="AA34" i="3"/>
  <c r="AA38" i="3"/>
  <c r="AA75" i="3"/>
  <c r="AA49" i="3"/>
  <c r="AA50" i="3" s="1"/>
  <c r="AA67" i="3" l="1"/>
  <c r="Z76" i="3"/>
  <c r="Z63" i="3"/>
  <c r="Z71" i="3" s="1"/>
  <c r="AA61" i="3"/>
  <c r="AA31" i="3"/>
  <c r="AA32" i="3" s="1"/>
  <c r="AB30" i="3" s="1"/>
  <c r="AB35" i="3" s="1"/>
  <c r="AA46" i="3"/>
  <c r="AA47" i="3" s="1"/>
  <c r="AA62" i="3" s="1"/>
  <c r="AA74" i="3"/>
  <c r="AA76" i="3" l="1"/>
  <c r="AA63" i="3"/>
  <c r="AA71" i="3" s="1"/>
  <c r="AB34" i="3"/>
  <c r="AB38" i="3"/>
  <c r="AB49" i="3"/>
  <c r="AB50" i="3" s="1"/>
  <c r="AB75" i="3"/>
  <c r="AA69" i="3"/>
  <c r="AB67" i="3" l="1"/>
  <c r="AB74" i="3"/>
  <c r="AB46" i="3"/>
  <c r="AB31" i="3"/>
  <c r="AB32" i="3" s="1"/>
  <c r="AC30" i="3" s="1"/>
  <c r="AC35" i="3" s="1"/>
  <c r="AC34" i="3" l="1"/>
  <c r="AC49" i="3"/>
  <c r="AC50" i="3" s="1"/>
  <c r="AC75" i="3"/>
  <c r="AC38" i="3"/>
  <c r="AB47" i="3"/>
  <c r="AB62" i="3" s="1"/>
  <c r="AB61" i="3"/>
  <c r="AB69" i="3"/>
  <c r="AC67" i="3"/>
  <c r="AC69" i="3" l="1"/>
  <c r="AB76" i="3"/>
  <c r="AB63" i="3"/>
  <c r="AB71" i="3" s="1"/>
  <c r="AC74" i="3"/>
  <c r="AC31" i="3"/>
  <c r="AC32" i="3" s="1"/>
  <c r="AD30" i="3" s="1"/>
  <c r="AD35" i="3" s="1"/>
  <c r="AC46" i="3"/>
  <c r="AC47" i="3" s="1"/>
  <c r="AC62" i="3" s="1"/>
  <c r="AD34" i="3" l="1"/>
  <c r="AD38" i="3"/>
  <c r="AD75" i="3"/>
  <c r="AD49" i="3"/>
  <c r="AC61" i="3"/>
  <c r="AD50" i="3" l="1"/>
  <c r="AD67" i="3"/>
  <c r="AC76" i="3"/>
  <c r="AC63" i="3"/>
  <c r="AC71" i="3" s="1"/>
  <c r="AD31" i="3"/>
  <c r="AD32" i="3" s="1"/>
  <c r="AE30" i="3" s="1"/>
  <c r="AE35" i="3" s="1"/>
  <c r="AD74" i="3"/>
  <c r="AD46" i="3"/>
  <c r="AD47" i="3" s="1"/>
  <c r="AD62" i="3" s="1"/>
  <c r="AD69" i="3" l="1"/>
  <c r="AE67" i="3"/>
  <c r="AE34" i="3"/>
  <c r="AE38" i="3"/>
  <c r="AE49" i="3"/>
  <c r="AE50" i="3" s="1"/>
  <c r="AE75" i="3"/>
  <c r="AD61" i="3"/>
  <c r="AE69" i="3" l="1"/>
  <c r="AD63" i="3"/>
  <c r="AD71" i="3" s="1"/>
  <c r="AD76" i="3"/>
  <c r="AE46" i="3"/>
  <c r="AE47" i="3" s="1"/>
  <c r="AE62" i="3" s="1"/>
  <c r="AE74" i="3"/>
  <c r="AE31" i="3"/>
  <c r="AE32" i="3" s="1"/>
  <c r="AF30" i="3" s="1"/>
  <c r="AF35" i="3" s="1"/>
  <c r="AF34" i="3" l="1"/>
  <c r="AF75" i="3"/>
  <c r="AF38" i="3"/>
  <c r="AF49" i="3"/>
  <c r="AE61" i="3"/>
  <c r="AE63" i="3" l="1"/>
  <c r="AE71" i="3" s="1"/>
  <c r="AE76" i="3"/>
  <c r="AF31" i="3"/>
  <c r="AF32" i="3" s="1"/>
  <c r="AG30" i="3" s="1"/>
  <c r="AG35" i="3" s="1"/>
  <c r="AF46" i="3"/>
  <c r="AF47" i="3" s="1"/>
  <c r="AF62" i="3" s="1"/>
  <c r="AF74" i="3"/>
  <c r="AF50" i="3"/>
  <c r="AF67" i="3"/>
  <c r="AF69" i="3" l="1"/>
  <c r="AG67" i="3"/>
  <c r="AG34" i="3"/>
  <c r="AG49" i="3"/>
  <c r="AG50" i="3" s="1"/>
  <c r="AG75" i="3"/>
  <c r="AG38" i="3"/>
  <c r="AF61" i="3"/>
  <c r="AG69" i="3" l="1"/>
  <c r="AF63" i="3"/>
  <c r="AF71" i="3" s="1"/>
  <c r="AF76" i="3"/>
  <c r="AG61" i="3"/>
  <c r="AG74" i="3"/>
  <c r="AG31" i="3"/>
  <c r="AG32" i="3" s="1"/>
  <c r="AH30" i="3" s="1"/>
  <c r="AH35" i="3" s="1"/>
  <c r="AG46" i="3"/>
  <c r="AG47" i="3" s="1"/>
  <c r="AG62" i="3" s="1"/>
  <c r="AG63" i="3" l="1"/>
  <c r="AG71" i="3" s="1"/>
  <c r="AG76" i="3"/>
  <c r="AH34" i="3"/>
  <c r="AH38" i="3"/>
  <c r="AH49" i="3"/>
  <c r="AH75" i="3"/>
  <c r="AH50" i="3" l="1"/>
  <c r="AH67" i="3"/>
  <c r="AH74" i="3"/>
  <c r="AH31" i="3"/>
  <c r="AH32" i="3" s="1"/>
  <c r="AI30" i="3" s="1"/>
  <c r="AI35" i="3" s="1"/>
  <c r="AH46" i="3"/>
  <c r="AI34" i="3" l="1"/>
  <c r="AI38" i="3"/>
  <c r="AI75" i="3"/>
  <c r="AI49" i="3"/>
  <c r="AI50" i="3" s="1"/>
  <c r="AH69" i="3"/>
  <c r="AI67" i="3"/>
  <c r="AH47" i="3"/>
  <c r="AH62" i="3" s="1"/>
  <c r="AH61" i="3"/>
  <c r="AI69" i="3" l="1"/>
  <c r="AI31" i="3"/>
  <c r="AI32" i="3" s="1"/>
  <c r="AJ30" i="3" s="1"/>
  <c r="AJ35" i="3" s="1"/>
  <c r="AI46" i="3"/>
  <c r="AI47" i="3" s="1"/>
  <c r="AI62" i="3" s="1"/>
  <c r="AI74" i="3"/>
  <c r="AH63" i="3"/>
  <c r="AH71" i="3" s="1"/>
  <c r="AH76" i="3"/>
  <c r="AI61" i="3"/>
  <c r="AJ34" i="3" l="1"/>
  <c r="AJ75" i="3"/>
  <c r="AJ49" i="3"/>
  <c r="AJ38" i="3"/>
  <c r="AI76" i="3"/>
  <c r="AI63" i="3"/>
  <c r="AI71" i="3" s="1"/>
  <c r="AJ74" i="3" l="1"/>
  <c r="AJ31" i="3"/>
  <c r="AJ32" i="3" s="1"/>
  <c r="AK30" i="3" s="1"/>
  <c r="AK35" i="3" s="1"/>
  <c r="AJ46" i="3"/>
  <c r="AJ50" i="3"/>
  <c r="AJ67" i="3"/>
  <c r="AJ47" i="3" l="1"/>
  <c r="AJ62" i="3" s="1"/>
  <c r="AJ61" i="3"/>
  <c r="AK34" i="3"/>
  <c r="AK38" i="3"/>
  <c r="AK75" i="3"/>
  <c r="AK49" i="3"/>
  <c r="AK50" i="3" s="1"/>
  <c r="AJ69" i="3"/>
  <c r="AK67" i="3"/>
  <c r="AK69" i="3" l="1"/>
  <c r="AK31" i="3"/>
  <c r="AK32" i="3" s="1"/>
  <c r="AL30" i="3" s="1"/>
  <c r="AL35" i="3" s="1"/>
  <c r="AK74" i="3"/>
  <c r="AK46" i="3"/>
  <c r="AK47" i="3" s="1"/>
  <c r="AK62" i="3" s="1"/>
  <c r="AJ76" i="3"/>
  <c r="AJ63" i="3"/>
  <c r="AJ71" i="3" s="1"/>
  <c r="AK61" i="3" l="1"/>
  <c r="AL34" i="3"/>
  <c r="AL38" i="3"/>
  <c r="AL49" i="3"/>
  <c r="AL75" i="3"/>
  <c r="AL74" i="3" l="1"/>
  <c r="AL46" i="3"/>
  <c r="AL47" i="3" s="1"/>
  <c r="AL31" i="3"/>
  <c r="AL32" i="3" s="1"/>
  <c r="AM30" i="3" s="1"/>
  <c r="AM35" i="3" s="1"/>
  <c r="AK76" i="3"/>
  <c r="AK63" i="3"/>
  <c r="AK71" i="3" s="1"/>
  <c r="AL61" i="3"/>
  <c r="AL50" i="3"/>
  <c r="AL67" i="3"/>
  <c r="AL69" i="3" l="1"/>
  <c r="AM34" i="3"/>
  <c r="AM38" i="3"/>
  <c r="AM75" i="3"/>
  <c r="AM49" i="3"/>
  <c r="AM50" i="3" s="1"/>
  <c r="AL76" i="3"/>
  <c r="AL62" i="3"/>
  <c r="AL63" i="3" s="1"/>
  <c r="AL71" i="3" s="1"/>
  <c r="AM67" i="3" l="1"/>
  <c r="AM74" i="3"/>
  <c r="AM31" i="3"/>
  <c r="AM32" i="3" s="1"/>
  <c r="AN30" i="3" s="1"/>
  <c r="AN35" i="3" s="1"/>
  <c r="AM46" i="3"/>
  <c r="AM69" i="3" l="1"/>
  <c r="AN67" i="3"/>
  <c r="AM47" i="3"/>
  <c r="AM62" i="3" s="1"/>
  <c r="AM61" i="3"/>
  <c r="AN34" i="3"/>
  <c r="AN75" i="3"/>
  <c r="AN49" i="3"/>
  <c r="AN50" i="3" s="1"/>
  <c r="AN38" i="3"/>
  <c r="AM76" i="3" l="1"/>
  <c r="AM63" i="3"/>
  <c r="AM71" i="3" s="1"/>
  <c r="AN69" i="3"/>
  <c r="AN74" i="3"/>
  <c r="AN46" i="3"/>
  <c r="AN47" i="3" s="1"/>
  <c r="AN62" i="3" s="1"/>
  <c r="AN31" i="3"/>
  <c r="AN32" i="3" s="1"/>
  <c r="AO30" i="3" s="1"/>
  <c r="AO35" i="3" s="1"/>
  <c r="AO34" i="3" l="1"/>
  <c r="AO38" i="3"/>
  <c r="AO75" i="3"/>
  <c r="AO49" i="3"/>
  <c r="AN61" i="3"/>
  <c r="AN63" i="3" l="1"/>
  <c r="AN71" i="3" s="1"/>
  <c r="AN76" i="3"/>
  <c r="AO74" i="3"/>
  <c r="AO46" i="3"/>
  <c r="AO47" i="3" s="1"/>
  <c r="AO62" i="3" s="1"/>
  <c r="AO31" i="3"/>
  <c r="AO32" i="3" s="1"/>
  <c r="AP30" i="3" s="1"/>
  <c r="AP35" i="3" s="1"/>
  <c r="AO50" i="3"/>
  <c r="AO67" i="3"/>
  <c r="AO69" i="3" l="1"/>
  <c r="AO61" i="3"/>
  <c r="AP34" i="3"/>
  <c r="AP49" i="3"/>
  <c r="AP50" i="3" s="1"/>
  <c r="AP75" i="3"/>
  <c r="AP38" i="3"/>
  <c r="AP46" i="3" l="1"/>
  <c r="AP47" i="3" s="1"/>
  <c r="AP62" i="3" s="1"/>
  <c r="AP31" i="3"/>
  <c r="AP32" i="3" s="1"/>
  <c r="AQ30" i="3" s="1"/>
  <c r="AQ35" i="3" s="1"/>
  <c r="AP74" i="3"/>
  <c r="AO63" i="3"/>
  <c r="AO71" i="3" s="1"/>
  <c r="AO76" i="3"/>
  <c r="AP61" i="3"/>
  <c r="AP67" i="3"/>
  <c r="AP69" i="3" l="1"/>
  <c r="AQ67" i="3"/>
  <c r="AP76" i="3"/>
  <c r="AP63" i="3"/>
  <c r="AP71" i="3" s="1"/>
  <c r="AQ34" i="3"/>
  <c r="AQ49" i="3"/>
  <c r="AQ50" i="3" s="1"/>
  <c r="AQ75" i="3"/>
  <c r="AQ38" i="3"/>
  <c r="AQ46" i="3" l="1"/>
  <c r="AQ74" i="3"/>
  <c r="AQ31" i="3"/>
  <c r="AQ32" i="3" s="1"/>
  <c r="AR30" i="3" s="1"/>
  <c r="AR35" i="3" s="1"/>
  <c r="AQ69" i="3"/>
  <c r="AQ47" i="3" l="1"/>
  <c r="AQ62" i="3" s="1"/>
  <c r="AQ61" i="3"/>
  <c r="AR34" i="3"/>
  <c r="AR75" i="3"/>
  <c r="AR38" i="3"/>
  <c r="AR49" i="3"/>
  <c r="AR74" i="3" l="1"/>
  <c r="AR46" i="3"/>
  <c r="AR47" i="3" s="1"/>
  <c r="AR31" i="3"/>
  <c r="AR32" i="3" s="1"/>
  <c r="AS30" i="3" s="1"/>
  <c r="AS35" i="3" s="1"/>
  <c r="AR50" i="3"/>
  <c r="AR67" i="3"/>
  <c r="AQ76" i="3"/>
  <c r="AQ63" i="3"/>
  <c r="AQ71" i="3" s="1"/>
  <c r="AR61" i="3"/>
  <c r="AR76" i="3" l="1"/>
  <c r="AR62" i="3"/>
  <c r="AR63" i="3" s="1"/>
  <c r="AR71" i="3" s="1"/>
  <c r="AS34" i="3"/>
  <c r="AS75" i="3"/>
  <c r="AS49" i="3"/>
  <c r="AS50" i="3" s="1"/>
  <c r="AS38" i="3"/>
  <c r="AR69" i="3"/>
  <c r="AS67" i="3"/>
  <c r="AS69" i="3" l="1"/>
  <c r="AS31" i="3"/>
  <c r="AS32" i="3" s="1"/>
  <c r="AT30" i="3" s="1"/>
  <c r="AT35" i="3" s="1"/>
  <c r="AS74" i="3"/>
  <c r="AS46" i="3"/>
  <c r="AS47" i="3" l="1"/>
  <c r="AS62" i="3" s="1"/>
  <c r="AS61" i="3"/>
  <c r="AT34" i="3"/>
  <c r="AT75" i="3"/>
  <c r="AT49" i="3"/>
  <c r="AT38" i="3"/>
  <c r="AS76" i="3" l="1"/>
  <c r="AS63" i="3"/>
  <c r="AS71" i="3" s="1"/>
  <c r="AT50" i="3"/>
  <c r="AT67" i="3"/>
  <c r="AT74" i="3"/>
  <c r="AT46" i="3"/>
  <c r="AT47" i="3" s="1"/>
  <c r="AT31" i="3"/>
  <c r="AT32" i="3" s="1"/>
  <c r="AU30" i="3" s="1"/>
  <c r="AU35" i="3" s="1"/>
  <c r="AU34" i="3" l="1"/>
  <c r="AU49" i="3"/>
  <c r="AU50" i="3" s="1"/>
  <c r="AU75" i="3"/>
  <c r="AU38" i="3"/>
  <c r="AT62" i="3"/>
  <c r="AT61" i="3"/>
  <c r="AT69" i="3"/>
  <c r="AT76" i="3" l="1"/>
  <c r="AT63" i="3"/>
  <c r="AT71" i="3" s="1"/>
  <c r="AU31" i="3"/>
  <c r="AU32" i="3" s="1"/>
  <c r="AV30" i="3" s="1"/>
  <c r="AV35" i="3" s="1"/>
  <c r="AU46" i="3"/>
  <c r="AU47" i="3" s="1"/>
  <c r="AU62" i="3" s="1"/>
  <c r="AU74" i="3"/>
  <c r="AU67" i="3"/>
  <c r="AU69" i="3" s="1"/>
  <c r="AV34" i="3" l="1"/>
  <c r="AV38" i="3"/>
  <c r="AV75" i="3"/>
  <c r="AV49" i="3"/>
  <c r="AU61" i="3"/>
  <c r="AV67" i="3" l="1"/>
  <c r="AV69" i="3" s="1"/>
  <c r="AV50" i="3"/>
  <c r="AU76" i="3"/>
  <c r="AU63" i="3"/>
  <c r="AU71" i="3" s="1"/>
  <c r="AV46" i="3"/>
  <c r="AV74" i="3"/>
  <c r="AV31" i="3"/>
  <c r="AV32" i="3" s="1"/>
  <c r="AW30" i="3" s="1"/>
  <c r="AW35" i="3" s="1"/>
  <c r="AW34" i="3" s="1"/>
  <c r="AV61" i="3" l="1"/>
  <c r="AV47" i="3"/>
  <c r="AV62" i="3" s="1"/>
  <c r="AW38" i="3"/>
  <c r="AW75" i="3"/>
  <c r="AW49" i="3"/>
  <c r="AV76" i="3" l="1"/>
  <c r="AV63" i="3"/>
  <c r="AV71" i="3" s="1"/>
  <c r="AW50" i="3"/>
  <c r="AW67" i="3"/>
  <c r="AW74" i="3"/>
  <c r="AW46" i="3"/>
  <c r="AW31" i="3"/>
  <c r="AW32" i="3" s="1"/>
  <c r="AX30" i="3" l="1"/>
  <c r="AX35" i="3" s="1"/>
  <c r="AW47" i="3"/>
  <c r="AW62" i="3" s="1"/>
  <c r="AW61" i="3"/>
  <c r="AW69" i="3"/>
  <c r="AX34" i="3" l="1"/>
  <c r="AW76" i="3"/>
  <c r="AW63" i="3"/>
  <c r="AW71" i="3" s="1"/>
  <c r="AX75" i="3" l="1"/>
  <c r="AX49" i="3"/>
  <c r="AX38" i="3"/>
  <c r="AX74" i="3" l="1"/>
  <c r="AX31" i="3"/>
  <c r="AX32" i="3" s="1"/>
  <c r="AX46" i="3"/>
  <c r="AX50" i="3"/>
  <c r="AX67" i="3"/>
  <c r="AX69" i="3" l="1"/>
  <c r="AX47" i="3"/>
  <c r="AX62" i="3" s="1"/>
  <c r="AX61" i="3"/>
  <c r="AY30" i="3"/>
  <c r="AY35" i="3" s="1"/>
  <c r="AY34" i="3" l="1"/>
  <c r="AX76" i="3"/>
  <c r="AX63" i="3"/>
  <c r="AX71" i="3" s="1"/>
  <c r="AY49" i="3" l="1"/>
  <c r="AY75" i="3"/>
  <c r="AY38" i="3"/>
  <c r="AY74" i="3" l="1"/>
  <c r="AY31" i="3"/>
  <c r="AY32" i="3" s="1"/>
  <c r="AY46" i="3"/>
  <c r="AY50" i="3"/>
  <c r="AY67" i="3"/>
  <c r="AY69" i="3" l="1"/>
  <c r="AY47" i="3"/>
  <c r="AY62" i="3" s="1"/>
  <c r="AY61" i="3"/>
  <c r="AZ30" i="3"/>
  <c r="AZ35" i="3" s="1"/>
  <c r="AZ34" i="3" l="1"/>
  <c r="AY76" i="3"/>
  <c r="AY63" i="3"/>
  <c r="AY71" i="3" s="1"/>
  <c r="AZ75" i="3" l="1"/>
  <c r="AZ49" i="3"/>
  <c r="AZ38" i="3"/>
  <c r="AZ50" i="3" l="1"/>
  <c r="AZ67" i="3"/>
  <c r="AZ74" i="3"/>
  <c r="AZ31" i="3"/>
  <c r="AZ32" i="3" s="1"/>
  <c r="AZ46" i="3"/>
  <c r="AZ47" i="3" l="1"/>
  <c r="AZ62" i="3" s="1"/>
  <c r="AZ61" i="3"/>
  <c r="BA30" i="3"/>
  <c r="BA35" i="3" s="1"/>
  <c r="AZ69" i="3"/>
  <c r="BA34" i="3" l="1"/>
  <c r="AZ76" i="3"/>
  <c r="AZ63" i="3"/>
  <c r="AZ71" i="3" s="1"/>
  <c r="BA49" i="3" l="1"/>
  <c r="BA75" i="3"/>
  <c r="BA38" i="3"/>
  <c r="BA50" i="3" l="1"/>
  <c r="BA67" i="3"/>
  <c r="BA74" i="3"/>
  <c r="BA46" i="3"/>
  <c r="BA31" i="3"/>
  <c r="BA32" i="3" s="1"/>
  <c r="BB30" i="3" l="1"/>
  <c r="BB35" i="3" s="1"/>
  <c r="BA47" i="3"/>
  <c r="BA62" i="3" s="1"/>
  <c r="BA61" i="3"/>
  <c r="BA69" i="3"/>
  <c r="BB34" i="3" l="1"/>
  <c r="BA76" i="3"/>
  <c r="BA63" i="3"/>
  <c r="BA71" i="3" s="1"/>
  <c r="BB75" i="3" l="1"/>
  <c r="BB38" i="3"/>
  <c r="BB49" i="3"/>
  <c r="BB50" i="3" l="1"/>
  <c r="BB67" i="3"/>
  <c r="BB74" i="3"/>
  <c r="BB31" i="3"/>
  <c r="BB32" i="3" s="1"/>
  <c r="BB46" i="3"/>
  <c r="BB47" i="3" l="1"/>
  <c r="BB62" i="3" s="1"/>
  <c r="BB61" i="3"/>
  <c r="BC30" i="3"/>
  <c r="BC35" i="3" s="1"/>
  <c r="BB69" i="3"/>
  <c r="BC34" i="3" l="1"/>
  <c r="BB76" i="3"/>
  <c r="BB63" i="3"/>
  <c r="BB71" i="3" s="1"/>
  <c r="BC38" i="3" l="1"/>
  <c r="BC75" i="3"/>
  <c r="BC49" i="3"/>
  <c r="BC74" i="3" l="1"/>
  <c r="BC31" i="3"/>
  <c r="BC32" i="3" s="1"/>
  <c r="BC46" i="3"/>
  <c r="BC50" i="3"/>
  <c r="BC67" i="3"/>
  <c r="BC69" i="3" l="1"/>
  <c r="BC47" i="3"/>
  <c r="BC62" i="3" s="1"/>
  <c r="BC61" i="3"/>
  <c r="BD30" i="3"/>
  <c r="BD35" i="3" s="1"/>
  <c r="BD34" i="3" l="1"/>
  <c r="BC76" i="3"/>
  <c r="BC63" i="3"/>
  <c r="BC71" i="3" s="1"/>
  <c r="BD75" i="3" l="1"/>
  <c r="BD49" i="3"/>
  <c r="BD38" i="3"/>
  <c r="BD74" i="3" l="1"/>
  <c r="BD31" i="3"/>
  <c r="BD32" i="3" s="1"/>
  <c r="BD46" i="3"/>
  <c r="BD50" i="3"/>
  <c r="BD67" i="3"/>
  <c r="BD69" i="3" l="1"/>
  <c r="BD47" i="3"/>
  <c r="BD62" i="3" s="1"/>
  <c r="BD61" i="3"/>
  <c r="BE30" i="3"/>
  <c r="BE35" i="3" s="1"/>
  <c r="BE34" i="3" l="1"/>
  <c r="BD76" i="3"/>
  <c r="BD63" i="3"/>
  <c r="BD71" i="3" s="1"/>
  <c r="BE49" i="3" l="1"/>
  <c r="BE75" i="3"/>
  <c r="BE38" i="3"/>
  <c r="BE50" i="3" l="1"/>
  <c r="BE67" i="3"/>
  <c r="BE74" i="3"/>
  <c r="BE46" i="3"/>
  <c r="BE31" i="3"/>
  <c r="BE32" i="3" s="1"/>
  <c r="BF30" i="3" l="1"/>
  <c r="BF35" i="3" s="1"/>
  <c r="BE47" i="3"/>
  <c r="BE62" i="3" s="1"/>
  <c r="BE61" i="3"/>
  <c r="BE69" i="3"/>
  <c r="BF34" i="3" l="1"/>
  <c r="BE76" i="3"/>
  <c r="BE63" i="3"/>
  <c r="BE71" i="3" s="1"/>
  <c r="BF75" i="3" l="1"/>
  <c r="BF49" i="3"/>
  <c r="BF38" i="3"/>
  <c r="BF74" i="3" l="1"/>
  <c r="BF46" i="3"/>
  <c r="BF31" i="3"/>
  <c r="BF32" i="3" s="1"/>
  <c r="BF50" i="3"/>
  <c r="BF67" i="3"/>
  <c r="BF69" i="3" l="1"/>
  <c r="BG30" i="3"/>
  <c r="BG35" i="3" s="1"/>
  <c r="BF47" i="3"/>
  <c r="BF62" i="3" s="1"/>
  <c r="BF61" i="3"/>
  <c r="BG34" i="3" l="1"/>
  <c r="BF76" i="3"/>
  <c r="BF63" i="3"/>
  <c r="BF71" i="3" s="1"/>
  <c r="BG38" i="3" l="1"/>
  <c r="BG75" i="3"/>
  <c r="BG49" i="3"/>
  <c r="BG74" i="3" l="1"/>
  <c r="BG31" i="3"/>
  <c r="BG32" i="3" s="1"/>
  <c r="BG46" i="3"/>
  <c r="BG50" i="3"/>
  <c r="BG67" i="3"/>
  <c r="BG69" i="3" l="1"/>
  <c r="BG47" i="3"/>
  <c r="BG62" i="3" s="1"/>
  <c r="BG61" i="3"/>
  <c r="BH30" i="3"/>
  <c r="BH35" i="3" s="1"/>
  <c r="BH34" i="3" l="1"/>
  <c r="BG76" i="3"/>
  <c r="BG63" i="3"/>
  <c r="BG71" i="3" s="1"/>
  <c r="BH75" i="3" l="1"/>
  <c r="BH49" i="3"/>
  <c r="BH38" i="3"/>
  <c r="BH74" i="3" l="1"/>
  <c r="BH31" i="3"/>
  <c r="BH32" i="3" s="1"/>
  <c r="BH46" i="3"/>
  <c r="BH50" i="3"/>
  <c r="BH67" i="3"/>
  <c r="BH69" i="3" l="1"/>
  <c r="BH47" i="3"/>
  <c r="BH62" i="3" s="1"/>
  <c r="BH61" i="3"/>
  <c r="BI30" i="3"/>
  <c r="BI35" i="3" s="1"/>
  <c r="BI34" i="3" l="1"/>
  <c r="BH76" i="3"/>
  <c r="BH63" i="3"/>
  <c r="BH71" i="3" s="1"/>
  <c r="BI49" i="3" l="1"/>
  <c r="BI75" i="3"/>
  <c r="BI38" i="3"/>
  <c r="BI50" i="3" l="1"/>
  <c r="BI67" i="3"/>
  <c r="BI74" i="3"/>
  <c r="BI46" i="3"/>
  <c r="BI31" i="3"/>
  <c r="BI32" i="3" s="1"/>
  <c r="BJ30" i="3" l="1"/>
  <c r="BJ35" i="3" s="1"/>
  <c r="BI47" i="3"/>
  <c r="BI62" i="3" s="1"/>
  <c r="BI61" i="3"/>
  <c r="BI69" i="3"/>
  <c r="BJ34" i="3" l="1"/>
  <c r="BI76" i="3"/>
  <c r="BI63" i="3"/>
  <c r="BI71" i="3" s="1"/>
  <c r="BJ75" i="3" l="1"/>
  <c r="BJ49" i="3"/>
  <c r="BJ38" i="3"/>
  <c r="BJ50" i="3" l="1"/>
  <c r="BJ67" i="3"/>
  <c r="BJ74" i="3"/>
  <c r="BJ46" i="3"/>
  <c r="BJ31" i="3"/>
  <c r="BJ32" i="3" s="1"/>
  <c r="BK30" i="3" l="1"/>
  <c r="BK35" i="3" s="1"/>
  <c r="BJ47" i="3"/>
  <c r="BJ62" i="3" s="1"/>
  <c r="BJ61" i="3"/>
  <c r="BJ69" i="3"/>
  <c r="BK34" i="3" l="1"/>
  <c r="BJ76" i="3"/>
  <c r="BJ63" i="3"/>
  <c r="BJ71" i="3" s="1"/>
  <c r="BK38" i="3" l="1"/>
  <c r="BK49" i="3"/>
  <c r="BK75" i="3"/>
  <c r="BK74" i="3" l="1"/>
  <c r="BK31" i="3"/>
  <c r="BK32" i="3" s="1"/>
  <c r="BK46" i="3"/>
  <c r="BK50" i="3"/>
  <c r="BK67" i="3"/>
  <c r="BK69" i="3" l="1"/>
  <c r="BK47" i="3"/>
  <c r="BK62" i="3" s="1"/>
  <c r="BK61" i="3"/>
  <c r="BL30" i="3"/>
  <c r="BL35" i="3" s="1"/>
  <c r="BL34" i="3" l="1"/>
  <c r="BK76" i="3"/>
  <c r="BK63" i="3"/>
  <c r="BK71" i="3" s="1"/>
  <c r="BL75" i="3" l="1"/>
  <c r="BL49" i="3"/>
  <c r="BL38" i="3"/>
  <c r="BL74" i="3" l="1"/>
  <c r="BL46" i="3"/>
  <c r="BL31" i="3"/>
  <c r="BL32" i="3" s="1"/>
  <c r="BL50" i="3"/>
  <c r="BL67" i="3"/>
  <c r="BL69" i="3" l="1"/>
  <c r="BM30" i="3"/>
  <c r="BM35" i="3" s="1"/>
  <c r="BL47" i="3"/>
  <c r="BL62" i="3" s="1"/>
  <c r="BL61" i="3"/>
  <c r="BM34" i="3" l="1"/>
  <c r="BL76" i="3"/>
  <c r="BL63" i="3"/>
  <c r="BL71" i="3" s="1"/>
  <c r="BM38" i="3" l="1"/>
  <c r="BM75" i="3"/>
  <c r="BM49" i="3"/>
  <c r="BM50" i="3" l="1"/>
  <c r="BM67" i="3"/>
  <c r="BM74" i="3"/>
  <c r="BM46" i="3"/>
  <c r="BM31" i="3"/>
  <c r="BM32" i="3" s="1"/>
  <c r="BN30" i="3" l="1"/>
  <c r="BN35" i="3" s="1"/>
  <c r="BM47" i="3"/>
  <c r="BM62" i="3" s="1"/>
  <c r="BM61" i="3"/>
  <c r="BM69" i="3"/>
  <c r="BN34" i="3" l="1"/>
  <c r="BM76" i="3"/>
  <c r="BM63" i="3"/>
  <c r="BM71" i="3" s="1"/>
  <c r="BN75" i="3" l="1"/>
  <c r="BN38" i="3"/>
  <c r="BN49" i="3"/>
  <c r="BN50" i="3" l="1"/>
  <c r="BN67" i="3"/>
  <c r="BN74" i="3"/>
  <c r="BN31" i="3"/>
  <c r="BN32" i="3" s="1"/>
  <c r="BN46" i="3"/>
  <c r="BN47" i="3" l="1"/>
  <c r="BN62" i="3" s="1"/>
  <c r="BN61" i="3"/>
  <c r="BO30" i="3"/>
  <c r="BO35" i="3" s="1"/>
  <c r="BN69" i="3"/>
  <c r="BO34" i="3" l="1"/>
  <c r="BN76" i="3"/>
  <c r="BN63" i="3"/>
  <c r="BN71" i="3" s="1"/>
  <c r="BO49" i="3" l="1"/>
  <c r="BO75" i="3"/>
  <c r="BO38" i="3"/>
  <c r="BO74" i="3" l="1"/>
  <c r="BO46" i="3"/>
  <c r="BO31" i="3"/>
  <c r="BO32" i="3" s="1"/>
  <c r="BO50" i="3"/>
  <c r="BO67" i="3"/>
  <c r="BO69" i="3" l="1"/>
  <c r="BP30" i="3"/>
  <c r="BP35" i="3" s="1"/>
  <c r="BO47" i="3"/>
  <c r="BO62" i="3" s="1"/>
  <c r="BO61" i="3"/>
  <c r="BP34" i="3" l="1"/>
  <c r="BO76" i="3"/>
  <c r="BO63" i="3"/>
  <c r="BO71" i="3" s="1"/>
  <c r="BP75" i="3" l="1"/>
  <c r="BP49" i="3"/>
  <c r="BP38" i="3"/>
  <c r="BP50" i="3" l="1"/>
  <c r="BP67" i="3"/>
  <c r="BP74" i="3"/>
  <c r="BP31" i="3"/>
  <c r="BP32" i="3" s="1"/>
  <c r="BP46" i="3"/>
  <c r="BP47" i="3" l="1"/>
  <c r="BP62" i="3" s="1"/>
  <c r="BP61" i="3"/>
  <c r="BQ30" i="3"/>
  <c r="BQ35" i="3" s="1"/>
  <c r="BP69" i="3"/>
  <c r="BQ34" i="3" l="1"/>
  <c r="BP76" i="3"/>
  <c r="BP63" i="3"/>
  <c r="BP71" i="3" s="1"/>
  <c r="BQ49" i="3" l="1"/>
  <c r="BQ75" i="3"/>
  <c r="BQ38" i="3"/>
  <c r="BQ50" i="3" l="1"/>
  <c r="BQ67" i="3"/>
  <c r="BQ74" i="3"/>
  <c r="BQ46" i="3"/>
  <c r="BQ31" i="3"/>
  <c r="BQ32" i="3" s="1"/>
  <c r="BR30" i="3" l="1"/>
  <c r="BR35" i="3" s="1"/>
  <c r="BQ47" i="3"/>
  <c r="BQ62" i="3" s="1"/>
  <c r="BQ61" i="3"/>
  <c r="BQ69" i="3"/>
  <c r="BR34" i="3" l="1"/>
  <c r="BQ76" i="3"/>
  <c r="BQ63" i="3"/>
  <c r="BQ71" i="3" s="1"/>
  <c r="BR75" i="3" l="1"/>
  <c r="BR38" i="3"/>
  <c r="BR49" i="3"/>
  <c r="BR50" i="3" l="1"/>
  <c r="BR67" i="3"/>
  <c r="BR74" i="3"/>
  <c r="BR46" i="3"/>
  <c r="BR31" i="3"/>
  <c r="BR32" i="3" s="1"/>
  <c r="BS30" i="3" l="1"/>
  <c r="BS35" i="3" s="1"/>
  <c r="BR47" i="3"/>
  <c r="BR62" i="3" s="1"/>
  <c r="BR61" i="3"/>
  <c r="BR69" i="3"/>
  <c r="BS34" i="3" l="1"/>
  <c r="BR76" i="3"/>
  <c r="BR63" i="3"/>
  <c r="BR71" i="3" s="1"/>
  <c r="BS49" i="3" l="1"/>
  <c r="BS75" i="3"/>
  <c r="BS38" i="3"/>
  <c r="BS74" i="3" l="1"/>
  <c r="BS46" i="3"/>
  <c r="BS31" i="3"/>
  <c r="BS32" i="3" s="1"/>
  <c r="BS50" i="3"/>
  <c r="BS67" i="3"/>
  <c r="BS69" i="3" l="1"/>
  <c r="BT30" i="3"/>
  <c r="BT35" i="3" s="1"/>
  <c r="BS47" i="3"/>
  <c r="BS62" i="3" s="1"/>
  <c r="BS61" i="3"/>
  <c r="BT34" i="3" l="1"/>
  <c r="BS76" i="3"/>
  <c r="BS63" i="3"/>
  <c r="BS71" i="3" s="1"/>
  <c r="BT75" i="3" l="1"/>
  <c r="BT49" i="3"/>
  <c r="BT38" i="3"/>
  <c r="BT50" i="3" l="1"/>
  <c r="BT67" i="3"/>
  <c r="BT74" i="3"/>
  <c r="BT31" i="3"/>
  <c r="BT32" i="3" s="1"/>
  <c r="BT46" i="3"/>
  <c r="BU30" i="3" l="1"/>
  <c r="BU35" i="3" s="1"/>
  <c r="BT69" i="3"/>
  <c r="BT47" i="3"/>
  <c r="BT62" i="3" s="1"/>
  <c r="BT61" i="3"/>
  <c r="BU34" i="3" l="1"/>
  <c r="BT76" i="3"/>
  <c r="BT63" i="3"/>
  <c r="BT71" i="3" s="1"/>
  <c r="BU38" i="3" l="1"/>
  <c r="BU75" i="3"/>
  <c r="BU49" i="3"/>
  <c r="BU74" i="3" l="1"/>
  <c r="BU46" i="3"/>
  <c r="BU31" i="3"/>
  <c r="BU32" i="3" s="1"/>
  <c r="BU50" i="3"/>
  <c r="BU67" i="3"/>
  <c r="BV30" i="3" l="1"/>
  <c r="BV35" i="3" s="1"/>
  <c r="BU47" i="3"/>
  <c r="BU62" i="3" s="1"/>
  <c r="BU61" i="3"/>
  <c r="BU69" i="3"/>
  <c r="BV34" i="3" l="1"/>
  <c r="BU76" i="3"/>
  <c r="BU63" i="3"/>
  <c r="BU71" i="3" s="1"/>
  <c r="BV75" i="3" l="1"/>
  <c r="BV49" i="3"/>
  <c r="BV38" i="3"/>
  <c r="BV74" i="3" l="1"/>
  <c r="BV46" i="3"/>
  <c r="BV31" i="3"/>
  <c r="BV32" i="3" s="1"/>
  <c r="BV50" i="3"/>
  <c r="BV67" i="3"/>
  <c r="BW30" i="3" l="1"/>
  <c r="BW35" i="3" s="1"/>
  <c r="BV47" i="3"/>
  <c r="BV62" i="3" s="1"/>
  <c r="BV61" i="3"/>
  <c r="BV69" i="3"/>
  <c r="BW34" i="3" l="1"/>
  <c r="BV76" i="3"/>
  <c r="BV63" i="3"/>
  <c r="BV71" i="3" s="1"/>
  <c r="BW49" i="3" l="1"/>
  <c r="BW75" i="3"/>
  <c r="BW38" i="3"/>
  <c r="BW50" i="3" l="1"/>
  <c r="BW67" i="3"/>
  <c r="BW74" i="3"/>
  <c r="BW46" i="3"/>
  <c r="BW31" i="3"/>
  <c r="BW32" i="3" s="1"/>
  <c r="BW47" i="3" l="1"/>
  <c r="BW62" i="3" s="1"/>
  <c r="BW61" i="3"/>
  <c r="BW69" i="3"/>
  <c r="BX30" i="3"/>
  <c r="BX35" i="3" s="1"/>
  <c r="BX34" i="3" l="1"/>
  <c r="BW76" i="3"/>
  <c r="BW63" i="3"/>
  <c r="BW71" i="3" s="1"/>
  <c r="BX75" i="3" l="1"/>
  <c r="BX49" i="3"/>
  <c r="BX38" i="3"/>
  <c r="BX50" i="3" l="1"/>
  <c r="BX67" i="3"/>
  <c r="BX74" i="3"/>
  <c r="BX31" i="3"/>
  <c r="BX32" i="3" s="1"/>
  <c r="BX46" i="3"/>
  <c r="BY30" i="3" l="1"/>
  <c r="BY35" i="3" s="1"/>
  <c r="BX69" i="3"/>
  <c r="BX47" i="3"/>
  <c r="BX62" i="3" s="1"/>
  <c r="BX61" i="3"/>
  <c r="BY34" i="3" l="1"/>
  <c r="BX76" i="3"/>
  <c r="BX63" i="3"/>
  <c r="BX71" i="3" s="1"/>
  <c r="BY49" i="3" l="1"/>
  <c r="BY75" i="3"/>
  <c r="BY38" i="3"/>
  <c r="BY74" i="3" l="1"/>
  <c r="BY46" i="3"/>
  <c r="BY31" i="3"/>
  <c r="BY32" i="3" s="1"/>
  <c r="BY50" i="3"/>
  <c r="BY67" i="3"/>
  <c r="BZ30" i="3" l="1"/>
  <c r="BZ35" i="3" s="1"/>
  <c r="BY47" i="3"/>
  <c r="BY62" i="3" s="1"/>
  <c r="BY61" i="3"/>
  <c r="BY69" i="3"/>
  <c r="BZ34" i="3" l="1"/>
  <c r="BY76" i="3"/>
  <c r="BY63" i="3"/>
  <c r="BY71" i="3" s="1"/>
  <c r="BZ75" i="3" l="1"/>
  <c r="BZ49" i="3"/>
  <c r="BZ38" i="3"/>
  <c r="BZ50" i="3" l="1"/>
  <c r="BZ67" i="3"/>
  <c r="BZ74" i="3"/>
  <c r="BZ46" i="3"/>
  <c r="BZ31" i="3"/>
  <c r="BZ32" i="3" s="1"/>
  <c r="BZ47" i="3" l="1"/>
  <c r="BZ62" i="3" s="1"/>
  <c r="BZ61" i="3"/>
  <c r="BZ69" i="3"/>
  <c r="CA30" i="3"/>
  <c r="CA35" i="3" s="1"/>
  <c r="CA34" i="3" l="1"/>
  <c r="BZ76" i="3"/>
  <c r="BZ63" i="3"/>
  <c r="BZ71" i="3" s="1"/>
  <c r="CA38" i="3" l="1"/>
  <c r="CA49" i="3"/>
  <c r="CA75" i="3"/>
  <c r="CA50" i="3" l="1"/>
  <c r="CA67" i="3"/>
  <c r="CA74" i="3"/>
  <c r="CA31" i="3"/>
  <c r="CA32" i="3" s="1"/>
  <c r="CA46" i="3"/>
  <c r="CB30" i="3" l="1"/>
  <c r="CB35" i="3" s="1"/>
  <c r="CA69" i="3"/>
  <c r="CA47" i="3"/>
  <c r="CA62" i="3" s="1"/>
  <c r="CA61" i="3"/>
  <c r="CB34" i="3" l="1"/>
  <c r="CA76" i="3"/>
  <c r="CA63" i="3"/>
  <c r="CA71" i="3" s="1"/>
  <c r="CB75" i="3" l="1"/>
  <c r="CB49" i="3"/>
  <c r="CB38" i="3"/>
  <c r="CB74" i="3" l="1"/>
  <c r="CB31" i="3"/>
  <c r="CB32" i="3" s="1"/>
  <c r="CB46" i="3"/>
  <c r="CB50" i="3"/>
  <c r="CB67" i="3"/>
  <c r="CB47" i="3" l="1"/>
  <c r="CB62" i="3" s="1"/>
  <c r="CB61" i="3"/>
  <c r="CC30" i="3"/>
  <c r="CC35" i="3" s="1"/>
  <c r="CB69" i="3"/>
  <c r="CC34" i="3" l="1"/>
  <c r="CB76" i="3"/>
  <c r="CB63" i="3"/>
  <c r="CB71" i="3" s="1"/>
  <c r="CC49" i="3" l="1"/>
  <c r="CC75" i="3"/>
  <c r="CC38" i="3"/>
  <c r="CC74" i="3" l="1"/>
  <c r="CC46" i="3"/>
  <c r="CC31" i="3"/>
  <c r="CC32" i="3" s="1"/>
  <c r="CC50" i="3"/>
  <c r="CC67" i="3"/>
  <c r="CD30" i="3" l="1"/>
  <c r="CD35" i="3" s="1"/>
  <c r="CC47" i="3"/>
  <c r="CC62" i="3" s="1"/>
  <c r="CC61" i="3"/>
  <c r="CC69" i="3"/>
  <c r="CD34" i="3" l="1"/>
  <c r="CC76" i="3"/>
  <c r="CC63" i="3"/>
  <c r="CC71" i="3" s="1"/>
  <c r="CD75" i="3" l="1"/>
  <c r="CD49" i="3"/>
  <c r="CD38" i="3"/>
  <c r="CD50" i="3" l="1"/>
  <c r="CD67" i="3"/>
  <c r="CD69" i="3" s="1"/>
  <c r="CD74" i="3"/>
  <c r="CD31" i="3"/>
  <c r="CD32" i="3" s="1"/>
  <c r="CD46" i="3"/>
  <c r="CD47" i="3" l="1"/>
  <c r="CD62" i="3" s="1"/>
  <c r="CD61" i="3"/>
  <c r="CD76" i="3" l="1"/>
  <c r="CD63" i="3"/>
  <c r="CD71" i="3" s="1"/>
</calcChain>
</file>

<file path=xl/sharedStrings.xml><?xml version="1.0" encoding="utf-8"?>
<sst xmlns="http://schemas.openxmlformats.org/spreadsheetml/2006/main" count="84" uniqueCount="80">
  <si>
    <t>Lessor :</t>
  </si>
  <si>
    <t>Item :</t>
  </si>
  <si>
    <t>Ag no :</t>
  </si>
  <si>
    <t>Total</t>
  </si>
  <si>
    <t>Lease details</t>
  </si>
  <si>
    <t>Capital</t>
  </si>
  <si>
    <t>Periodic payment</t>
  </si>
  <si>
    <t>Amount</t>
  </si>
  <si>
    <t>Period lengths (Mth=1, Qtr=2)</t>
  </si>
  <si>
    <t>Number of periods</t>
  </si>
  <si>
    <t>One period after the final periodic payment</t>
  </si>
  <si>
    <t>Lease period</t>
  </si>
  <si>
    <t>Period ending</t>
  </si>
  <si>
    <t>Net cash flow before deposit</t>
  </si>
  <si>
    <t>Depending on the lease, VAT may not be recoverable</t>
  </si>
  <si>
    <t>Wingate Foods</t>
  </si>
  <si>
    <t>Mixing machine</t>
  </si>
  <si>
    <t>ABC123456</t>
  </si>
  <si>
    <t>Total amount paid under lease</t>
  </si>
  <si>
    <t>Annual IRR</t>
  </si>
  <si>
    <t>Asset details</t>
  </si>
  <si>
    <t>Capital cost</t>
  </si>
  <si>
    <t>Depreciation period in years</t>
  </si>
  <si>
    <t>"Loan" at period end</t>
  </si>
  <si>
    <t>"Loan" at period start</t>
  </si>
  <si>
    <t>"Loan" balance</t>
  </si>
  <si>
    <t>Check interest rate in period matches IRR</t>
  </si>
  <si>
    <t>Cash flows</t>
  </si>
  <si>
    <t>Capital received from lessor</t>
  </si>
  <si>
    <t>Payments made to lessor</t>
  </si>
  <si>
    <t>Split of each payment between capital and interest</t>
  </si>
  <si>
    <t>Capital repayment</t>
  </si>
  <si>
    <t>Interest on loan</t>
  </si>
  <si>
    <t>Total period payment</t>
  </si>
  <si>
    <t>Repayment in the period</t>
  </si>
  <si>
    <t>Notes</t>
  </si>
  <si>
    <t>Total payment still to make at end of period</t>
  </si>
  <si>
    <t>Total "interest"</t>
  </si>
  <si>
    <t>Insert</t>
  </si>
  <si>
    <t>additional</t>
  </si>
  <si>
    <t>the left</t>
  </si>
  <si>
    <t>of here</t>
  </si>
  <si>
    <t>columns to</t>
  </si>
  <si>
    <t>Acquisition of asset</t>
  </si>
  <si>
    <t>Repayment of loan in the period</t>
  </si>
  <si>
    <t>Interest paid in the period</t>
  </si>
  <si>
    <t>Depreciate the asset</t>
  </si>
  <si>
    <t>Increase (debit) Fixed assets</t>
  </si>
  <si>
    <t>Increase (credit) Lessor loan</t>
  </si>
  <si>
    <t>Reduce (debit) Lessor loan</t>
  </si>
  <si>
    <t>Reduce (credit) Cash</t>
  </si>
  <si>
    <t>Reduce (debit) Retained profit by Depreciation for period</t>
  </si>
  <si>
    <t>Reduce (debit) Retained profit by Interest expense</t>
  </si>
  <si>
    <t>Reduce (credit) Fixed assets by Depreciation in the period</t>
  </si>
  <si>
    <t>Fixed assets</t>
  </si>
  <si>
    <t>Cost</t>
  </si>
  <si>
    <t>Accumulated depreciation</t>
  </si>
  <si>
    <t>Net book value</t>
  </si>
  <si>
    <t>Loan outstanding</t>
  </si>
  <si>
    <t>Cash</t>
  </si>
  <si>
    <t>Net assets</t>
  </si>
  <si>
    <t>Shareholders' funds</t>
  </si>
  <si>
    <t>Retained profit</t>
  </si>
  <si>
    <t>Share capital</t>
  </si>
  <si>
    <t>Interest expense</t>
  </si>
  <si>
    <t>Depreciation expense</t>
  </si>
  <si>
    <t>check - should always be zero</t>
  </si>
  <si>
    <t>Balance sheet position at end of each period</t>
  </si>
  <si>
    <t>This is the effective interest rate you are paying</t>
  </si>
  <si>
    <t>Accounting entries for each period</t>
  </si>
  <si>
    <t>Data for chart</t>
  </si>
  <si>
    <t>Loan balance</t>
  </si>
  <si>
    <t>Net book value of asset</t>
  </si>
  <si>
    <t>At end of Period 0 - ie the day the lease is assumed to commence</t>
  </si>
  <si>
    <t>1st periodic payment comes at end of Period 1 - ie one month or quarter after commencement of the lease</t>
  </si>
  <si>
    <t>£'000 net of recoverable VAT</t>
  </si>
  <si>
    <t>Must be 72 or less</t>
  </si>
  <si>
    <t>Final payment - if any</t>
  </si>
  <si>
    <t>Up front payment - if any</t>
  </si>
  <si>
    <t>© Anthony Rice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</si>
</sst>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\(#,##0\)"/>
    <numFmt numFmtId="165" formatCode="#,##0.0_);\(#,##0.0\)"/>
    <numFmt numFmtId="166" formatCode="0.0%"/>
    <numFmt numFmtId="167" formatCode="0_ "/>
  </numFmts>
  <fonts count="16" x14ac:knownFonts="1">
    <font>
      <sz val="10"/>
      <name val="Trebuchet MS"/>
      <family val="2"/>
    </font>
    <font>
      <sz val="12"/>
      <name val="Times New Roman"/>
      <family val="1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indexed="10"/>
      <name val="Trebuchet MS"/>
      <family val="2"/>
    </font>
    <font>
      <sz val="10"/>
      <color indexed="10"/>
      <name val="Trebuchet MS"/>
      <family val="2"/>
    </font>
    <font>
      <b/>
      <sz val="12"/>
      <name val="Trebuchet MS"/>
      <family val="2"/>
    </font>
    <font>
      <sz val="10"/>
      <color indexed="17"/>
      <name val="Trebuchet MS"/>
      <family val="2"/>
    </font>
    <font>
      <i/>
      <sz val="10"/>
      <name val="Trebuchet MS"/>
      <family val="2"/>
    </font>
    <font>
      <i/>
      <sz val="12"/>
      <name val="Trebuchet MS"/>
      <family val="2"/>
    </font>
    <font>
      <b/>
      <sz val="11"/>
      <name val="Trebuchet MS"/>
      <family val="2"/>
    </font>
    <font>
      <sz val="10"/>
      <color indexed="8"/>
      <name val="Trebuchet MS"/>
      <family val="2"/>
    </font>
    <font>
      <b/>
      <sz val="11"/>
      <color indexed="10"/>
      <name val="Trebuchet MS"/>
      <family val="2"/>
    </font>
    <font>
      <b/>
      <sz val="12"/>
      <color indexed="10"/>
      <name val="Trebuchet MS"/>
      <family val="2"/>
    </font>
    <font>
      <sz val="10"/>
      <color indexed="16"/>
      <name val="Trebuchet MS"/>
      <family val="2"/>
    </font>
    <font>
      <sz val="11"/>
      <color indexed="17"/>
      <name val="Trebuchet M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164" fontId="0" fillId="0" borderId="0"/>
    <xf numFmtId="9" fontId="1" fillId="0" borderId="0" applyFont="0" applyFill="0" applyBorder="0" applyAlignment="0" applyProtection="0"/>
  </cellStyleXfs>
  <cellXfs count="48">
    <xf numFmtId="164" fontId="0" fillId="0" borderId="0" xfId="0"/>
    <xf numFmtId="164" fontId="2" fillId="0" borderId="0" xfId="0" applyFont="1"/>
    <xf numFmtId="164" fontId="3" fillId="0" borderId="0" xfId="0" applyFont="1"/>
    <xf numFmtId="167" fontId="5" fillId="0" borderId="0" xfId="0" applyNumberFormat="1" applyFont="1" applyAlignment="1">
      <alignment horizontal="left"/>
    </xf>
    <xf numFmtId="164" fontId="3" fillId="0" borderId="0" xfId="0" applyFont="1" applyAlignment="1">
      <alignment horizontal="right" wrapText="1"/>
    </xf>
    <xf numFmtId="164" fontId="5" fillId="0" borderId="0" xfId="0" applyFont="1"/>
    <xf numFmtId="164" fontId="6" fillId="0" borderId="0" xfId="0" applyFont="1"/>
    <xf numFmtId="164" fontId="3" fillId="0" borderId="0" xfId="0" quotePrefix="1" applyFont="1" applyBorder="1" applyAlignment="1">
      <alignment horizontal="left"/>
    </xf>
    <xf numFmtId="17" fontId="4" fillId="0" borderId="0" xfId="0" applyNumberFormat="1" applyFont="1"/>
    <xf numFmtId="17" fontId="3" fillId="0" borderId="0" xfId="0" applyNumberFormat="1" applyFont="1"/>
    <xf numFmtId="17" fontId="5" fillId="0" borderId="0" xfId="0" applyNumberFormat="1" applyFont="1"/>
    <xf numFmtId="164" fontId="7" fillId="0" borderId="0" xfId="0" applyFont="1"/>
    <xf numFmtId="164" fontId="8" fillId="0" borderId="0" xfId="0" applyFont="1"/>
    <xf numFmtId="164" fontId="9" fillId="0" borderId="0" xfId="0" applyFont="1"/>
    <xf numFmtId="164" fontId="2" fillId="0" borderId="0" xfId="0" applyFont="1" applyAlignment="1">
      <alignment horizontal="right"/>
    </xf>
    <xf numFmtId="164" fontId="2" fillId="0" borderId="0" xfId="0" quotePrefix="1" applyFont="1" applyAlignment="1">
      <alignment horizontal="left"/>
    </xf>
    <xf numFmtId="164" fontId="2" fillId="0" borderId="1" xfId="0" applyFont="1" applyBorder="1"/>
    <xf numFmtId="164" fontId="2" fillId="0" borderId="0" xfId="0" quotePrefix="1" applyFont="1"/>
    <xf numFmtId="164" fontId="2" fillId="0" borderId="0" xfId="0" applyFont="1" applyBorder="1"/>
    <xf numFmtId="164" fontId="2" fillId="0" borderId="0" xfId="0" quotePrefix="1" applyFont="1" applyBorder="1" applyAlignment="1">
      <alignment horizontal="left"/>
    </xf>
    <xf numFmtId="164" fontId="2" fillId="0" borderId="0" xfId="0" applyFont="1" applyBorder="1" applyAlignment="1">
      <alignment horizontal="left"/>
    </xf>
    <xf numFmtId="17" fontId="2" fillId="0" borderId="0" xfId="0" applyNumberFormat="1" applyFont="1"/>
    <xf numFmtId="10" fontId="2" fillId="0" borderId="0" xfId="1" quotePrefix="1" applyNumberFormat="1" applyFont="1"/>
    <xf numFmtId="164" fontId="5" fillId="0" borderId="0" xfId="0" applyFont="1" applyBorder="1"/>
    <xf numFmtId="164" fontId="2" fillId="0" borderId="0" xfId="0" applyFont="1" applyAlignment="1">
      <alignment vertical="center"/>
    </xf>
    <xf numFmtId="164" fontId="6" fillId="0" borderId="0" xfId="0" quotePrefix="1" applyFont="1"/>
    <xf numFmtId="164" fontId="10" fillId="0" borderId="0" xfId="0" applyFont="1"/>
    <xf numFmtId="164" fontId="11" fillId="0" borderId="0" xfId="0" applyFont="1" applyBorder="1"/>
    <xf numFmtId="164" fontId="8" fillId="0" borderId="0" xfId="0" quotePrefix="1" applyFont="1" applyBorder="1" applyAlignment="1">
      <alignment horizontal="left"/>
    </xf>
    <xf numFmtId="164" fontId="2" fillId="0" borderId="0" xfId="0" applyFont="1" applyAlignment="1">
      <alignment horizontal="right" vertical="center"/>
    </xf>
    <xf numFmtId="164" fontId="3" fillId="0" borderId="0" xfId="0" applyFont="1" applyAlignment="1">
      <alignment vertical="center"/>
    </xf>
    <xf numFmtId="164" fontId="10" fillId="0" borderId="0" xfId="0" quotePrefix="1" applyFont="1" applyAlignment="1">
      <alignment horizontal="left" vertical="center"/>
    </xf>
    <xf numFmtId="164" fontId="10" fillId="0" borderId="0" xfId="0" quotePrefix="1" applyFont="1" applyAlignment="1">
      <alignment vertical="center"/>
    </xf>
    <xf numFmtId="164" fontId="10" fillId="0" borderId="0" xfId="0" applyFont="1" applyAlignment="1">
      <alignment vertical="center"/>
    </xf>
    <xf numFmtId="166" fontId="10" fillId="0" borderId="2" xfId="1" applyNumberFormat="1" applyFont="1" applyBorder="1" applyAlignment="1">
      <alignment vertical="center"/>
    </xf>
    <xf numFmtId="166" fontId="3" fillId="0" borderId="0" xfId="1" applyNumberFormat="1" applyFont="1" applyAlignment="1">
      <alignment vertical="center"/>
    </xf>
    <xf numFmtId="164" fontId="6" fillId="0" borderId="0" xfId="0" applyFont="1" applyAlignment="1">
      <alignment vertical="center"/>
    </xf>
    <xf numFmtId="164" fontId="2" fillId="0" borderId="0" xfId="0" quotePrefix="1" applyFont="1" applyAlignment="1">
      <alignment horizontal="right"/>
    </xf>
    <xf numFmtId="164" fontId="3" fillId="0" borderId="0" xfId="0" quotePrefix="1" applyFont="1" applyAlignment="1">
      <alignment horizontal="left" vertical="center"/>
    </xf>
    <xf numFmtId="166" fontId="8" fillId="0" borderId="0" xfId="1" quotePrefix="1" applyNumberFormat="1" applyFont="1"/>
    <xf numFmtId="164" fontId="13" fillId="0" borderId="0" xfId="0" applyFont="1"/>
    <xf numFmtId="164" fontId="12" fillId="0" borderId="0" xfId="0" applyFont="1" applyAlignment="1">
      <alignment horizontal="left"/>
    </xf>
    <xf numFmtId="164" fontId="14" fillId="0" borderId="0" xfId="0" applyFont="1"/>
    <xf numFmtId="165" fontId="2" fillId="0" borderId="0" xfId="0" applyNumberFormat="1" applyFont="1"/>
    <xf numFmtId="164" fontId="3" fillId="0" borderId="0" xfId="0" quotePrefix="1" applyFont="1" applyAlignment="1">
      <alignment horizontal="left"/>
    </xf>
    <xf numFmtId="164" fontId="0" fillId="0" borderId="0" xfId="0" applyFont="1"/>
    <xf numFmtId="164" fontId="3" fillId="0" borderId="0" xfId="0" quotePrefix="1" applyFont="1" applyAlignment="1">
      <alignment horizontal="right" wrapText="1"/>
    </xf>
    <xf numFmtId="164" fontId="15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36807836843906"/>
          <c:y val="0.14126002012746519"/>
          <c:w val="0.7143642011305853"/>
          <c:h val="0.69911595144397121"/>
        </c:manualLayout>
      </c:layout>
      <c:barChart>
        <c:barDir val="col"/>
        <c:grouping val="stacked"/>
        <c:varyColors val="0"/>
        <c:ser>
          <c:idx val="0"/>
          <c:order val="0"/>
          <c:tx>
            <c:v>Repayment in the period</c:v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Calc!$I$23:$CE$23</c:f>
              <c:strCache>
                <c:ptCount val="75"/>
                <c:pt idx="0">
                  <c:v>Dec-12</c:v>
                </c:pt>
                <c:pt idx="1">
                  <c:v>Jan-13</c:v>
                </c:pt>
                <c:pt idx="2">
                  <c:v>Feb-13</c:v>
                </c:pt>
                <c:pt idx="3">
                  <c:v>Mar-13</c:v>
                </c:pt>
                <c:pt idx="4">
                  <c:v>Apr-13</c:v>
                </c:pt>
                <c:pt idx="5">
                  <c:v>May-13</c:v>
                </c:pt>
                <c:pt idx="6">
                  <c:v>Jun-13</c:v>
                </c:pt>
                <c:pt idx="7">
                  <c:v>Jul-13</c:v>
                </c:pt>
                <c:pt idx="8">
                  <c:v>Aug-13</c:v>
                </c:pt>
                <c:pt idx="9">
                  <c:v>Sep-13</c:v>
                </c:pt>
                <c:pt idx="10">
                  <c:v>Oct-13</c:v>
                </c:pt>
                <c:pt idx="11">
                  <c:v>Nov-13</c:v>
                </c:pt>
                <c:pt idx="12">
                  <c:v>Dec-13</c:v>
                </c:pt>
                <c:pt idx="13">
                  <c:v>Jan-14</c:v>
                </c:pt>
                <c:pt idx="14">
                  <c:v>Feb-14</c:v>
                </c:pt>
                <c:pt idx="15">
                  <c:v>Mar-14</c:v>
                </c:pt>
                <c:pt idx="16">
                  <c:v>Apr-14</c:v>
                </c:pt>
                <c:pt idx="17">
                  <c:v>May-14</c:v>
                </c:pt>
                <c:pt idx="18">
                  <c:v>Jun-14</c:v>
                </c:pt>
                <c:pt idx="19">
                  <c:v>Jul-14</c:v>
                </c:pt>
                <c:pt idx="20">
                  <c:v>Aug-14</c:v>
                </c:pt>
                <c:pt idx="21">
                  <c:v>Sep-14</c:v>
                </c:pt>
                <c:pt idx="22">
                  <c:v>Oct-14</c:v>
                </c:pt>
                <c:pt idx="23">
                  <c:v>Nov-14</c:v>
                </c:pt>
                <c:pt idx="24">
                  <c:v>Dec-14</c:v>
                </c:pt>
                <c:pt idx="25">
                  <c:v>Jan-15</c:v>
                </c:pt>
                <c:pt idx="26">
                  <c:v>Feb-15</c:v>
                </c:pt>
                <c:pt idx="27">
                  <c:v>Mar-15</c:v>
                </c:pt>
                <c:pt idx="28">
                  <c:v>Apr-15</c:v>
                </c:pt>
                <c:pt idx="29">
                  <c:v>May-15</c:v>
                </c:pt>
                <c:pt idx="30">
                  <c:v>Jun-15</c:v>
                </c:pt>
                <c:pt idx="31">
                  <c:v>Jul-15</c:v>
                </c:pt>
                <c:pt idx="32">
                  <c:v>Aug-15</c:v>
                </c:pt>
                <c:pt idx="33">
                  <c:v>Sep-15</c:v>
                </c:pt>
                <c:pt idx="34">
                  <c:v>Oct-15</c:v>
                </c:pt>
                <c:pt idx="35">
                  <c:v>Nov-15</c:v>
                </c:pt>
                <c:pt idx="36">
                  <c:v>Dec-15</c:v>
                </c:pt>
                <c:pt idx="37">
                  <c:v>Jan-16</c:v>
                </c:pt>
                <c:pt idx="38">
                  <c:v>Feb-16</c:v>
                </c:pt>
                <c:pt idx="39">
                  <c:v>Mar-16</c:v>
                </c:pt>
                <c:pt idx="40">
                  <c:v>Apr-16</c:v>
                </c:pt>
                <c:pt idx="41">
                  <c:v>May-16</c:v>
                </c:pt>
                <c:pt idx="42">
                  <c:v>Jun-16</c:v>
                </c:pt>
                <c:pt idx="43">
                  <c:v>Jul-16</c:v>
                </c:pt>
                <c:pt idx="44">
                  <c:v>Aug-16</c:v>
                </c:pt>
                <c:pt idx="45">
                  <c:v>Sep-16</c:v>
                </c:pt>
                <c:pt idx="46">
                  <c:v>Oct-16</c:v>
                </c:pt>
                <c:pt idx="47">
                  <c:v>Nov-16</c:v>
                </c:pt>
                <c:pt idx="48">
                  <c:v>Dec-16</c:v>
                </c:pt>
                <c:pt idx="49">
                  <c:v>Jan-17</c:v>
                </c:pt>
                <c:pt idx="50">
                  <c:v>Feb-17</c:v>
                </c:pt>
                <c:pt idx="51">
                  <c:v>Mar-17</c:v>
                </c:pt>
                <c:pt idx="52">
                  <c:v>Apr-17</c:v>
                </c:pt>
                <c:pt idx="53">
                  <c:v>May-17</c:v>
                </c:pt>
                <c:pt idx="54">
                  <c:v>Jun-17</c:v>
                </c:pt>
                <c:pt idx="55">
                  <c:v>Jul-17</c:v>
                </c:pt>
                <c:pt idx="56">
                  <c:v>Aug-17</c:v>
                </c:pt>
                <c:pt idx="57">
                  <c:v>Sep-17</c:v>
                </c:pt>
                <c:pt idx="58">
                  <c:v>Oct-17</c:v>
                </c:pt>
                <c:pt idx="59">
                  <c:v>Nov-17</c:v>
                </c:pt>
                <c:pt idx="60">
                  <c:v>Dec-17</c:v>
                </c:pt>
                <c:pt idx="61">
                  <c:v>Jan-18</c:v>
                </c:pt>
                <c:pt idx="62">
                  <c:v>Feb-18</c:v>
                </c:pt>
                <c:pt idx="63">
                  <c:v>Mar-18</c:v>
                </c:pt>
                <c:pt idx="64">
                  <c:v>Apr-18</c:v>
                </c:pt>
                <c:pt idx="65">
                  <c:v>May-18</c:v>
                </c:pt>
                <c:pt idx="66">
                  <c:v>Jun-18</c:v>
                </c:pt>
                <c:pt idx="67">
                  <c:v>Jul-18</c:v>
                </c:pt>
                <c:pt idx="68">
                  <c:v>Aug-18</c:v>
                </c:pt>
                <c:pt idx="69">
                  <c:v>Sep-18</c:v>
                </c:pt>
                <c:pt idx="70">
                  <c:v>Oct-18</c:v>
                </c:pt>
                <c:pt idx="71">
                  <c:v>Nov-18</c:v>
                </c:pt>
                <c:pt idx="72">
                  <c:v>Dec-18</c:v>
                </c:pt>
                <c:pt idx="73">
                  <c:v>Jan-19</c:v>
                </c:pt>
                <c:pt idx="74">
                  <c:v>of here</c:v>
                </c:pt>
              </c:strCache>
            </c:strRef>
          </c:cat>
          <c:val>
            <c:numRef>
              <c:f>Calc!$I$74:$CE$74</c:f>
              <c:numCache>
                <c:formatCode>#,##0_);\(#,##0\)</c:formatCode>
                <c:ptCount val="75"/>
                <c:pt idx="1">
                  <c:v>237.50338723570201</c:v>
                </c:pt>
                <c:pt idx="2">
                  <c:v>238.95473723325705</c:v>
                </c:pt>
                <c:pt idx="3">
                  <c:v>240.41495622775528</c:v>
                </c:pt>
                <c:pt idx="4">
                  <c:v>241.88409841639731</c:v>
                </c:pt>
                <c:pt idx="5">
                  <c:v>243.36221832757499</c:v>
                </c:pt>
                <c:pt idx="6">
                  <c:v>244.84937082289576</c:v>
                </c:pt>
                <c:pt idx="7">
                  <c:v>246.34561109921862</c:v>
                </c:pt>
                <c:pt idx="8">
                  <c:v>247.85099469070281</c:v>
                </c:pt>
                <c:pt idx="9">
                  <c:v>249.36557747086911</c:v>
                </c:pt>
                <c:pt idx="10">
                  <c:v>250.88941565467354</c:v>
                </c:pt>
                <c:pt idx="11">
                  <c:v>252.42256580059387</c:v>
                </c:pt>
                <c:pt idx="12">
                  <c:v>253.96508481272886</c:v>
                </c:pt>
                <c:pt idx="13">
                  <c:v>255.5170299429102</c:v>
                </c:pt>
                <c:pt idx="14">
                  <c:v>257.07845879282752</c:v>
                </c:pt>
                <c:pt idx="15">
                  <c:v>258.64942931616633</c:v>
                </c:pt>
                <c:pt idx="16">
                  <c:v>260.22999982075913</c:v>
                </c:pt>
                <c:pt idx="17">
                  <c:v>261.82022897074921</c:v>
                </c:pt>
                <c:pt idx="18">
                  <c:v>263.42017578876846</c:v>
                </c:pt>
                <c:pt idx="19">
                  <c:v>265.0298996581277</c:v>
                </c:pt>
                <c:pt idx="20">
                  <c:v>266.64946032502081</c:v>
                </c:pt>
                <c:pt idx="21">
                  <c:v>268.2789179007425</c:v>
                </c:pt>
                <c:pt idx="22">
                  <c:v>269.91833286391898</c:v>
                </c:pt>
                <c:pt idx="23">
                  <c:v>271.56776606275298</c:v>
                </c:pt>
                <c:pt idx="24">
                  <c:v>273.22727871728222</c:v>
                </c:pt>
                <c:pt idx="25">
                  <c:v>274.89693242165129</c:v>
                </c:pt>
                <c:pt idx="26">
                  <c:v>276.57678914639814</c:v>
                </c:pt>
                <c:pt idx="27">
                  <c:v>278.26691124075393</c:v>
                </c:pt>
                <c:pt idx="28">
                  <c:v>279.96736143495735</c:v>
                </c:pt>
                <c:pt idx="29">
                  <c:v>281.67820284258266</c:v>
                </c:pt>
                <c:pt idx="30">
                  <c:v>283.39949896288249</c:v>
                </c:pt>
                <c:pt idx="31">
                  <c:v>285.13131368314453</c:v>
                </c:pt>
                <c:pt idx="32">
                  <c:v>286.87371128106258</c:v>
                </c:pt>
                <c:pt idx="33">
                  <c:v>288.62675642712264</c:v>
                </c:pt>
                <c:pt idx="34">
                  <c:v>290.39051418700291</c:v>
                </c:pt>
                <c:pt idx="35">
                  <c:v>292.1650500239889</c:v>
                </c:pt>
                <c:pt idx="36">
                  <c:v>293.950429801403</c:v>
                </c:pt>
                <c:pt idx="37">
                  <c:v>295.74671978504932</c:v>
                </c:pt>
                <c:pt idx="38">
                  <c:v>297.55398664567292</c:v>
                </c:pt>
                <c:pt idx="39">
                  <c:v>299.37229746143453</c:v>
                </c:pt>
                <c:pt idx="40">
                  <c:v>301.20171972039998</c:v>
                </c:pt>
                <c:pt idx="41">
                  <c:v>303.04232132304548</c:v>
                </c:pt>
                <c:pt idx="42">
                  <c:v>304.89417058477744</c:v>
                </c:pt>
                <c:pt idx="43">
                  <c:v>306.75733623846816</c:v>
                </c:pt>
                <c:pt idx="44">
                  <c:v>308.63188743700681</c:v>
                </c:pt>
                <c:pt idx="45">
                  <c:v>310.51789375586645</c:v>
                </c:pt>
                <c:pt idx="46">
                  <c:v>312.41542519568594</c:v>
                </c:pt>
                <c:pt idx="47">
                  <c:v>314.32455218486837</c:v>
                </c:pt>
                <c:pt idx="48">
                  <c:v>316.24534558219472</c:v>
                </c:pt>
                <c:pt idx="49">
                  <c:v>298.17787667945441</c:v>
                </c:pt>
                <c:pt idx="50">
                  <c:v>-4.4087208674937769E-12</c:v>
                </c:pt>
                <c:pt idx="51">
                  <c:v>-4.4356619443968518E-12</c:v>
                </c:pt>
                <c:pt idx="52">
                  <c:v>-4.4627676544546477E-12</c:v>
                </c:pt>
                <c:pt idx="53">
                  <c:v>-4.4900390037173573E-12</c:v>
                </c:pt>
                <c:pt idx="54">
                  <c:v>-4.5174770043830064E-12</c:v>
                </c:pt>
                <c:pt idx="55">
                  <c:v>-4.5450826748350217E-12</c:v>
                </c:pt>
                <c:pt idx="56">
                  <c:v>-4.5728570396800275E-12</c:v>
                </c:pt>
                <c:pt idx="57">
                  <c:v>-4.6008011297858782E-12</c:v>
                </c:pt>
                <c:pt idx="58">
                  <c:v>-4.628915982319914E-12</c:v>
                </c:pt>
                <c:pt idx="59">
                  <c:v>-4.657202640787464E-12</c:v>
                </c:pt>
                <c:pt idx="60">
                  <c:v>-4.6856621550705684E-12</c:v>
                </c:pt>
                <c:pt idx="61">
                  <c:v>-4.7142955814669518E-12</c:v>
                </c:pt>
                <c:pt idx="62">
                  <c:v>-4.7431039827292271E-12</c:v>
                </c:pt>
                <c:pt idx="63">
                  <c:v>-4.772088428104339E-12</c:v>
                </c:pt>
                <c:pt idx="64">
                  <c:v>-4.8012499933732509E-12</c:v>
                </c:pt>
                <c:pt idx="65">
                  <c:v>-4.830589760890873E-12</c:v>
                </c:pt>
                <c:pt idx="66">
                  <c:v>-4.8601088196262354E-12</c:v>
                </c:pt>
                <c:pt idx="67">
                  <c:v>-4.8898082652029063E-12</c:v>
                </c:pt>
                <c:pt idx="68">
                  <c:v>-4.9196891999396545E-12</c:v>
                </c:pt>
                <c:pt idx="69">
                  <c:v>-4.9497527328913668E-12</c:v>
                </c:pt>
                <c:pt idx="70">
                  <c:v>-4.9799999798902096E-12</c:v>
                </c:pt>
                <c:pt idx="71">
                  <c:v>-5.0104320635870398E-12</c:v>
                </c:pt>
                <c:pt idx="72">
                  <c:v>-5.0410501134930815E-12</c:v>
                </c:pt>
                <c:pt idx="73">
                  <c:v>-5.0718552660218413E-12</c:v>
                </c:pt>
              </c:numCache>
            </c:numRef>
          </c:val>
        </c:ser>
        <c:ser>
          <c:idx val="1"/>
          <c:order val="1"/>
          <c:tx>
            <c:v>Interest in the period</c:v>
          </c:tx>
          <c:invertIfNegative val="0"/>
          <c:cat>
            <c:strRef>
              <c:f>Calc!$I$23:$CE$23</c:f>
              <c:strCache>
                <c:ptCount val="75"/>
                <c:pt idx="0">
                  <c:v>Dec-12</c:v>
                </c:pt>
                <c:pt idx="1">
                  <c:v>Jan-13</c:v>
                </c:pt>
                <c:pt idx="2">
                  <c:v>Feb-13</c:v>
                </c:pt>
                <c:pt idx="3">
                  <c:v>Mar-13</c:v>
                </c:pt>
                <c:pt idx="4">
                  <c:v>Apr-13</c:v>
                </c:pt>
                <c:pt idx="5">
                  <c:v>May-13</c:v>
                </c:pt>
                <c:pt idx="6">
                  <c:v>Jun-13</c:v>
                </c:pt>
                <c:pt idx="7">
                  <c:v>Jul-13</c:v>
                </c:pt>
                <c:pt idx="8">
                  <c:v>Aug-13</c:v>
                </c:pt>
                <c:pt idx="9">
                  <c:v>Sep-13</c:v>
                </c:pt>
                <c:pt idx="10">
                  <c:v>Oct-13</c:v>
                </c:pt>
                <c:pt idx="11">
                  <c:v>Nov-13</c:v>
                </c:pt>
                <c:pt idx="12">
                  <c:v>Dec-13</c:v>
                </c:pt>
                <c:pt idx="13">
                  <c:v>Jan-14</c:v>
                </c:pt>
                <c:pt idx="14">
                  <c:v>Feb-14</c:v>
                </c:pt>
                <c:pt idx="15">
                  <c:v>Mar-14</c:v>
                </c:pt>
                <c:pt idx="16">
                  <c:v>Apr-14</c:v>
                </c:pt>
                <c:pt idx="17">
                  <c:v>May-14</c:v>
                </c:pt>
                <c:pt idx="18">
                  <c:v>Jun-14</c:v>
                </c:pt>
                <c:pt idx="19">
                  <c:v>Jul-14</c:v>
                </c:pt>
                <c:pt idx="20">
                  <c:v>Aug-14</c:v>
                </c:pt>
                <c:pt idx="21">
                  <c:v>Sep-14</c:v>
                </c:pt>
                <c:pt idx="22">
                  <c:v>Oct-14</c:v>
                </c:pt>
                <c:pt idx="23">
                  <c:v>Nov-14</c:v>
                </c:pt>
                <c:pt idx="24">
                  <c:v>Dec-14</c:v>
                </c:pt>
                <c:pt idx="25">
                  <c:v>Jan-15</c:v>
                </c:pt>
                <c:pt idx="26">
                  <c:v>Feb-15</c:v>
                </c:pt>
                <c:pt idx="27">
                  <c:v>Mar-15</c:v>
                </c:pt>
                <c:pt idx="28">
                  <c:v>Apr-15</c:v>
                </c:pt>
                <c:pt idx="29">
                  <c:v>May-15</c:v>
                </c:pt>
                <c:pt idx="30">
                  <c:v>Jun-15</c:v>
                </c:pt>
                <c:pt idx="31">
                  <c:v>Jul-15</c:v>
                </c:pt>
                <c:pt idx="32">
                  <c:v>Aug-15</c:v>
                </c:pt>
                <c:pt idx="33">
                  <c:v>Sep-15</c:v>
                </c:pt>
                <c:pt idx="34">
                  <c:v>Oct-15</c:v>
                </c:pt>
                <c:pt idx="35">
                  <c:v>Nov-15</c:v>
                </c:pt>
                <c:pt idx="36">
                  <c:v>Dec-15</c:v>
                </c:pt>
                <c:pt idx="37">
                  <c:v>Jan-16</c:v>
                </c:pt>
                <c:pt idx="38">
                  <c:v>Feb-16</c:v>
                </c:pt>
                <c:pt idx="39">
                  <c:v>Mar-16</c:v>
                </c:pt>
                <c:pt idx="40">
                  <c:v>Apr-16</c:v>
                </c:pt>
                <c:pt idx="41">
                  <c:v>May-16</c:v>
                </c:pt>
                <c:pt idx="42">
                  <c:v>Jun-16</c:v>
                </c:pt>
                <c:pt idx="43">
                  <c:v>Jul-16</c:v>
                </c:pt>
                <c:pt idx="44">
                  <c:v>Aug-16</c:v>
                </c:pt>
                <c:pt idx="45">
                  <c:v>Sep-16</c:v>
                </c:pt>
                <c:pt idx="46">
                  <c:v>Oct-16</c:v>
                </c:pt>
                <c:pt idx="47">
                  <c:v>Nov-16</c:v>
                </c:pt>
                <c:pt idx="48">
                  <c:v>Dec-16</c:v>
                </c:pt>
                <c:pt idx="49">
                  <c:v>Jan-17</c:v>
                </c:pt>
                <c:pt idx="50">
                  <c:v>Feb-17</c:v>
                </c:pt>
                <c:pt idx="51">
                  <c:v>Mar-17</c:v>
                </c:pt>
                <c:pt idx="52">
                  <c:v>Apr-17</c:v>
                </c:pt>
                <c:pt idx="53">
                  <c:v>May-17</c:v>
                </c:pt>
                <c:pt idx="54">
                  <c:v>Jun-17</c:v>
                </c:pt>
                <c:pt idx="55">
                  <c:v>Jul-17</c:v>
                </c:pt>
                <c:pt idx="56">
                  <c:v>Aug-17</c:v>
                </c:pt>
                <c:pt idx="57">
                  <c:v>Sep-17</c:v>
                </c:pt>
                <c:pt idx="58">
                  <c:v>Oct-17</c:v>
                </c:pt>
                <c:pt idx="59">
                  <c:v>Nov-17</c:v>
                </c:pt>
                <c:pt idx="60">
                  <c:v>Dec-17</c:v>
                </c:pt>
                <c:pt idx="61">
                  <c:v>Jan-18</c:v>
                </c:pt>
                <c:pt idx="62">
                  <c:v>Feb-18</c:v>
                </c:pt>
                <c:pt idx="63">
                  <c:v>Mar-18</c:v>
                </c:pt>
                <c:pt idx="64">
                  <c:v>Apr-18</c:v>
                </c:pt>
                <c:pt idx="65">
                  <c:v>May-18</c:v>
                </c:pt>
                <c:pt idx="66">
                  <c:v>Jun-18</c:v>
                </c:pt>
                <c:pt idx="67">
                  <c:v>Jul-18</c:v>
                </c:pt>
                <c:pt idx="68">
                  <c:v>Aug-18</c:v>
                </c:pt>
                <c:pt idx="69">
                  <c:v>Sep-18</c:v>
                </c:pt>
                <c:pt idx="70">
                  <c:v>Oct-18</c:v>
                </c:pt>
                <c:pt idx="71">
                  <c:v>Nov-18</c:v>
                </c:pt>
                <c:pt idx="72">
                  <c:v>Dec-18</c:v>
                </c:pt>
                <c:pt idx="73">
                  <c:v>Jan-19</c:v>
                </c:pt>
                <c:pt idx="74">
                  <c:v>of here</c:v>
                </c:pt>
              </c:strCache>
            </c:strRef>
          </c:cat>
          <c:val>
            <c:numRef>
              <c:f>Calc!$I$75:$CE$75</c:f>
              <c:numCache>
                <c:formatCode>#,##0_);\(#,##0\)</c:formatCode>
                <c:ptCount val="75"/>
                <c:pt idx="1">
                  <c:v>82.496612764297979</c:v>
                </c:pt>
                <c:pt idx="2">
                  <c:v>81.045262766742965</c:v>
                </c:pt>
                <c:pt idx="3">
                  <c:v>79.585043772244703</c:v>
                </c:pt>
                <c:pt idx="4">
                  <c:v>78.115901583602707</c:v>
                </c:pt>
                <c:pt idx="5">
                  <c:v>76.637781672425007</c:v>
                </c:pt>
                <c:pt idx="6">
                  <c:v>75.150629177104236</c:v>
                </c:pt>
                <c:pt idx="7">
                  <c:v>73.654388900781385</c:v>
                </c:pt>
                <c:pt idx="8">
                  <c:v>72.149005309297195</c:v>
                </c:pt>
                <c:pt idx="9">
                  <c:v>70.634422529130887</c:v>
                </c:pt>
                <c:pt idx="10">
                  <c:v>69.110584345326458</c:v>
                </c:pt>
                <c:pt idx="11">
                  <c:v>67.577434199406113</c:v>
                </c:pt>
                <c:pt idx="12">
                  <c:v>66.034915187271139</c:v>
                </c:pt>
                <c:pt idx="13">
                  <c:v>64.482970057089815</c:v>
                </c:pt>
                <c:pt idx="14">
                  <c:v>62.921541207172503</c:v>
                </c:pt>
                <c:pt idx="15">
                  <c:v>61.350570683833652</c:v>
                </c:pt>
                <c:pt idx="16">
                  <c:v>59.770000179240874</c:v>
                </c:pt>
                <c:pt idx="17">
                  <c:v>58.179771029250759</c:v>
                </c:pt>
                <c:pt idx="18">
                  <c:v>56.579824211231518</c:v>
                </c:pt>
                <c:pt idx="19">
                  <c:v>54.97010034187231</c:v>
                </c:pt>
                <c:pt idx="20">
                  <c:v>53.350539674979174</c:v>
                </c:pt>
                <c:pt idx="21">
                  <c:v>51.721082099257522</c:v>
                </c:pt>
                <c:pt idx="22">
                  <c:v>50.081667136081045</c:v>
                </c:pt>
                <c:pt idx="23">
                  <c:v>48.432233937246998</c:v>
                </c:pt>
                <c:pt idx="24">
                  <c:v>46.772721282717775</c:v>
                </c:pt>
                <c:pt idx="25">
                  <c:v>45.1030675783487</c:v>
                </c:pt>
                <c:pt idx="26">
                  <c:v>43.423210853601859</c:v>
                </c:pt>
                <c:pt idx="27">
                  <c:v>41.733088759246058</c:v>
                </c:pt>
                <c:pt idx="28">
                  <c:v>40.032638565042667</c:v>
                </c:pt>
                <c:pt idx="29">
                  <c:v>38.321797157417336</c:v>
                </c:pt>
                <c:pt idx="30">
                  <c:v>36.600501037117496</c:v>
                </c:pt>
                <c:pt idx="31">
                  <c:v>34.868686316855495</c:v>
                </c:pt>
                <c:pt idx="32">
                  <c:v>33.126288718937417</c:v>
                </c:pt>
                <c:pt idx="33">
                  <c:v>31.37324357287736</c:v>
                </c:pt>
                <c:pt idx="34">
                  <c:v>29.609485812997086</c:v>
                </c:pt>
                <c:pt idx="35">
                  <c:v>27.834949976011117</c:v>
                </c:pt>
                <c:pt idx="36">
                  <c:v>26.049570198596985</c:v>
                </c:pt>
                <c:pt idx="37">
                  <c:v>24.253280214950667</c:v>
                </c:pt>
                <c:pt idx="38">
                  <c:v>22.446013354327068</c:v>
                </c:pt>
                <c:pt idx="39">
                  <c:v>20.627702538565501</c:v>
                </c:pt>
                <c:pt idx="40">
                  <c:v>18.798280279600007</c:v>
                </c:pt>
                <c:pt idx="41">
                  <c:v>16.95767867695449</c:v>
                </c:pt>
                <c:pt idx="42">
                  <c:v>15.105829415222548</c:v>
                </c:pt>
                <c:pt idx="43">
                  <c:v>13.242663761531867</c:v>
                </c:pt>
                <c:pt idx="44">
                  <c:v>11.368112562993165</c:v>
                </c:pt>
                <c:pt idx="45">
                  <c:v>9.482106244133524</c:v>
                </c:pt>
                <c:pt idx="46">
                  <c:v>7.5845748043140322</c:v>
                </c:pt>
                <c:pt idx="47">
                  <c:v>5.6754478151316619</c:v>
                </c:pt>
                <c:pt idx="48">
                  <c:v>3.7546544178052574</c:v>
                </c:pt>
                <c:pt idx="49">
                  <c:v>1.8221233205455605</c:v>
                </c:pt>
                <c:pt idx="50">
                  <c:v>4.4087208674937769E-12</c:v>
                </c:pt>
                <c:pt idx="51">
                  <c:v>4.4356619443968518E-12</c:v>
                </c:pt>
                <c:pt idx="52">
                  <c:v>4.4627676544546477E-12</c:v>
                </c:pt>
                <c:pt idx="53">
                  <c:v>4.4900390037173573E-12</c:v>
                </c:pt>
                <c:pt idx="54">
                  <c:v>4.5174770043830064E-12</c:v>
                </c:pt>
                <c:pt idx="55">
                  <c:v>4.5450826748350217E-12</c:v>
                </c:pt>
                <c:pt idx="56">
                  <c:v>4.5728570396800275E-12</c:v>
                </c:pt>
                <c:pt idx="57">
                  <c:v>4.6008011297858782E-12</c:v>
                </c:pt>
                <c:pt idx="58">
                  <c:v>4.628915982319914E-12</c:v>
                </c:pt>
                <c:pt idx="59">
                  <c:v>4.657202640787464E-12</c:v>
                </c:pt>
                <c:pt idx="60">
                  <c:v>4.6856621550705684E-12</c:v>
                </c:pt>
                <c:pt idx="61">
                  <c:v>4.7142955814669518E-12</c:v>
                </c:pt>
                <c:pt idx="62">
                  <c:v>4.7431039827292271E-12</c:v>
                </c:pt>
                <c:pt idx="63">
                  <c:v>4.772088428104339E-12</c:v>
                </c:pt>
                <c:pt idx="64">
                  <c:v>4.8012499933732509E-12</c:v>
                </c:pt>
                <c:pt idx="65">
                  <c:v>4.830589760890873E-12</c:v>
                </c:pt>
                <c:pt idx="66">
                  <c:v>4.8601088196262354E-12</c:v>
                </c:pt>
                <c:pt idx="67">
                  <c:v>4.8898082652029063E-12</c:v>
                </c:pt>
                <c:pt idx="68">
                  <c:v>4.9196891999396545E-12</c:v>
                </c:pt>
                <c:pt idx="69">
                  <c:v>4.9497527328913668E-12</c:v>
                </c:pt>
                <c:pt idx="70">
                  <c:v>4.9799999798902096E-12</c:v>
                </c:pt>
                <c:pt idx="71">
                  <c:v>5.0104320635870398E-12</c:v>
                </c:pt>
                <c:pt idx="72">
                  <c:v>5.0410501134930815E-12</c:v>
                </c:pt>
                <c:pt idx="73">
                  <c:v>5.0718552660218413E-12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530048"/>
        <c:axId val="58582912"/>
      </c:barChart>
      <c:lineChart>
        <c:grouping val="standard"/>
        <c:varyColors val="0"/>
        <c:ser>
          <c:idx val="2"/>
          <c:order val="2"/>
          <c:tx>
            <c:v>Loan balance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Calc!$I$23:$CE$23</c:f>
              <c:strCache>
                <c:ptCount val="75"/>
                <c:pt idx="0">
                  <c:v>Dec-12</c:v>
                </c:pt>
                <c:pt idx="1">
                  <c:v>Jan-13</c:v>
                </c:pt>
                <c:pt idx="2">
                  <c:v>Feb-13</c:v>
                </c:pt>
                <c:pt idx="3">
                  <c:v>Mar-13</c:v>
                </c:pt>
                <c:pt idx="4">
                  <c:v>Apr-13</c:v>
                </c:pt>
                <c:pt idx="5">
                  <c:v>May-13</c:v>
                </c:pt>
                <c:pt idx="6">
                  <c:v>Jun-13</c:v>
                </c:pt>
                <c:pt idx="7">
                  <c:v>Jul-13</c:v>
                </c:pt>
                <c:pt idx="8">
                  <c:v>Aug-13</c:v>
                </c:pt>
                <c:pt idx="9">
                  <c:v>Sep-13</c:v>
                </c:pt>
                <c:pt idx="10">
                  <c:v>Oct-13</c:v>
                </c:pt>
                <c:pt idx="11">
                  <c:v>Nov-13</c:v>
                </c:pt>
                <c:pt idx="12">
                  <c:v>Dec-13</c:v>
                </c:pt>
                <c:pt idx="13">
                  <c:v>Jan-14</c:v>
                </c:pt>
                <c:pt idx="14">
                  <c:v>Feb-14</c:v>
                </c:pt>
                <c:pt idx="15">
                  <c:v>Mar-14</c:v>
                </c:pt>
                <c:pt idx="16">
                  <c:v>Apr-14</c:v>
                </c:pt>
                <c:pt idx="17">
                  <c:v>May-14</c:v>
                </c:pt>
                <c:pt idx="18">
                  <c:v>Jun-14</c:v>
                </c:pt>
                <c:pt idx="19">
                  <c:v>Jul-14</c:v>
                </c:pt>
                <c:pt idx="20">
                  <c:v>Aug-14</c:v>
                </c:pt>
                <c:pt idx="21">
                  <c:v>Sep-14</c:v>
                </c:pt>
                <c:pt idx="22">
                  <c:v>Oct-14</c:v>
                </c:pt>
                <c:pt idx="23">
                  <c:v>Nov-14</c:v>
                </c:pt>
                <c:pt idx="24">
                  <c:v>Dec-14</c:v>
                </c:pt>
                <c:pt idx="25">
                  <c:v>Jan-15</c:v>
                </c:pt>
                <c:pt idx="26">
                  <c:v>Feb-15</c:v>
                </c:pt>
                <c:pt idx="27">
                  <c:v>Mar-15</c:v>
                </c:pt>
                <c:pt idx="28">
                  <c:v>Apr-15</c:v>
                </c:pt>
                <c:pt idx="29">
                  <c:v>May-15</c:v>
                </c:pt>
                <c:pt idx="30">
                  <c:v>Jun-15</c:v>
                </c:pt>
                <c:pt idx="31">
                  <c:v>Jul-15</c:v>
                </c:pt>
                <c:pt idx="32">
                  <c:v>Aug-15</c:v>
                </c:pt>
                <c:pt idx="33">
                  <c:v>Sep-15</c:v>
                </c:pt>
                <c:pt idx="34">
                  <c:v>Oct-15</c:v>
                </c:pt>
                <c:pt idx="35">
                  <c:v>Nov-15</c:v>
                </c:pt>
                <c:pt idx="36">
                  <c:v>Dec-15</c:v>
                </c:pt>
                <c:pt idx="37">
                  <c:v>Jan-16</c:v>
                </c:pt>
                <c:pt idx="38">
                  <c:v>Feb-16</c:v>
                </c:pt>
                <c:pt idx="39">
                  <c:v>Mar-16</c:v>
                </c:pt>
                <c:pt idx="40">
                  <c:v>Apr-16</c:v>
                </c:pt>
                <c:pt idx="41">
                  <c:v>May-16</c:v>
                </c:pt>
                <c:pt idx="42">
                  <c:v>Jun-16</c:v>
                </c:pt>
                <c:pt idx="43">
                  <c:v>Jul-16</c:v>
                </c:pt>
                <c:pt idx="44">
                  <c:v>Aug-16</c:v>
                </c:pt>
                <c:pt idx="45">
                  <c:v>Sep-16</c:v>
                </c:pt>
                <c:pt idx="46">
                  <c:v>Oct-16</c:v>
                </c:pt>
                <c:pt idx="47">
                  <c:v>Nov-16</c:v>
                </c:pt>
                <c:pt idx="48">
                  <c:v>Dec-16</c:v>
                </c:pt>
                <c:pt idx="49">
                  <c:v>Jan-17</c:v>
                </c:pt>
                <c:pt idx="50">
                  <c:v>Feb-17</c:v>
                </c:pt>
                <c:pt idx="51">
                  <c:v>Mar-17</c:v>
                </c:pt>
                <c:pt idx="52">
                  <c:v>Apr-17</c:v>
                </c:pt>
                <c:pt idx="53">
                  <c:v>May-17</c:v>
                </c:pt>
                <c:pt idx="54">
                  <c:v>Jun-17</c:v>
                </c:pt>
                <c:pt idx="55">
                  <c:v>Jul-17</c:v>
                </c:pt>
                <c:pt idx="56">
                  <c:v>Aug-17</c:v>
                </c:pt>
                <c:pt idx="57">
                  <c:v>Sep-17</c:v>
                </c:pt>
                <c:pt idx="58">
                  <c:v>Oct-17</c:v>
                </c:pt>
                <c:pt idx="59">
                  <c:v>Nov-17</c:v>
                </c:pt>
                <c:pt idx="60">
                  <c:v>Dec-17</c:v>
                </c:pt>
                <c:pt idx="61">
                  <c:v>Jan-18</c:v>
                </c:pt>
                <c:pt idx="62">
                  <c:v>Feb-18</c:v>
                </c:pt>
                <c:pt idx="63">
                  <c:v>Mar-18</c:v>
                </c:pt>
                <c:pt idx="64">
                  <c:v>Apr-18</c:v>
                </c:pt>
                <c:pt idx="65">
                  <c:v>May-18</c:v>
                </c:pt>
                <c:pt idx="66">
                  <c:v>Jun-18</c:v>
                </c:pt>
                <c:pt idx="67">
                  <c:v>Jul-18</c:v>
                </c:pt>
                <c:pt idx="68">
                  <c:v>Aug-18</c:v>
                </c:pt>
                <c:pt idx="69">
                  <c:v>Sep-18</c:v>
                </c:pt>
                <c:pt idx="70">
                  <c:v>Oct-18</c:v>
                </c:pt>
                <c:pt idx="71">
                  <c:v>Nov-18</c:v>
                </c:pt>
                <c:pt idx="72">
                  <c:v>Dec-18</c:v>
                </c:pt>
                <c:pt idx="73">
                  <c:v>Jan-19</c:v>
                </c:pt>
                <c:pt idx="74">
                  <c:v>of here</c:v>
                </c:pt>
              </c:strCache>
            </c:strRef>
          </c:cat>
          <c:val>
            <c:numRef>
              <c:f>Calc!$I$76:$CE$76</c:f>
              <c:numCache>
                <c:formatCode>#,##0_);\(#,##0\)</c:formatCode>
                <c:ptCount val="75"/>
                <c:pt idx="0">
                  <c:v>13500</c:v>
                </c:pt>
                <c:pt idx="1">
                  <c:v>13262.496612764298</c:v>
                </c:pt>
                <c:pt idx="2">
                  <c:v>13023.541875531042</c:v>
                </c:pt>
                <c:pt idx="3">
                  <c:v>12783.126919303286</c:v>
                </c:pt>
                <c:pt idx="4">
                  <c:v>12541.242820886888</c:v>
                </c:pt>
                <c:pt idx="5">
                  <c:v>12297.880602559313</c:v>
                </c:pt>
                <c:pt idx="6">
                  <c:v>12053.031231736417</c:v>
                </c:pt>
                <c:pt idx="7">
                  <c:v>11806.685620637198</c:v>
                </c:pt>
                <c:pt idx="8">
                  <c:v>11558.834625946494</c:v>
                </c:pt>
                <c:pt idx="9">
                  <c:v>11309.469048475625</c:v>
                </c:pt>
                <c:pt idx="10">
                  <c:v>11058.579632820951</c:v>
                </c:pt>
                <c:pt idx="11">
                  <c:v>10806.157067020356</c:v>
                </c:pt>
                <c:pt idx="12">
                  <c:v>10552.191982207627</c:v>
                </c:pt>
                <c:pt idx="13">
                  <c:v>10296.674952264717</c:v>
                </c:pt>
                <c:pt idx="14">
                  <c:v>10039.596493471889</c:v>
                </c:pt>
                <c:pt idx="15">
                  <c:v>9780.9470641557218</c:v>
                </c:pt>
                <c:pt idx="16">
                  <c:v>9520.7170643349618</c:v>
                </c:pt>
                <c:pt idx="17">
                  <c:v>9258.8968353642122</c:v>
                </c:pt>
                <c:pt idx="18">
                  <c:v>8995.4766595754445</c:v>
                </c:pt>
                <c:pt idx="19">
                  <c:v>8730.4467599173167</c:v>
                </c:pt>
                <c:pt idx="20">
                  <c:v>8463.7972995922955</c:v>
                </c:pt>
                <c:pt idx="21">
                  <c:v>8195.5183816915523</c:v>
                </c:pt>
                <c:pt idx="22">
                  <c:v>7925.6000488276331</c:v>
                </c:pt>
                <c:pt idx="23">
                  <c:v>7654.0322827648797</c:v>
                </c:pt>
                <c:pt idx="24">
                  <c:v>7380.8050040475973</c:v>
                </c:pt>
                <c:pt idx="25">
                  <c:v>7105.9080716259459</c:v>
                </c:pt>
                <c:pt idx="26">
                  <c:v>6829.3312824795476</c:v>
                </c:pt>
                <c:pt idx="27">
                  <c:v>6551.0643712387937</c:v>
                </c:pt>
                <c:pt idx="28">
                  <c:v>6271.097009803836</c:v>
                </c:pt>
                <c:pt idx="29">
                  <c:v>5989.4188069612537</c:v>
                </c:pt>
                <c:pt idx="30">
                  <c:v>5706.019307998371</c:v>
                </c:pt>
                <c:pt idx="31">
                  <c:v>5420.887994315226</c:v>
                </c:pt>
                <c:pt idx="32">
                  <c:v>5134.0142830341638</c:v>
                </c:pt>
                <c:pt idx="33">
                  <c:v>4845.3875266070409</c:v>
                </c:pt>
                <c:pt idx="34">
                  <c:v>4554.9970124200381</c:v>
                </c:pt>
                <c:pt idx="35">
                  <c:v>4262.8319623960488</c:v>
                </c:pt>
                <c:pt idx="36">
                  <c:v>3968.8815325946457</c:v>
                </c:pt>
                <c:pt idx="37">
                  <c:v>3673.1348128095965</c:v>
                </c:pt>
                <c:pt idx="38">
                  <c:v>3375.5808261639236</c:v>
                </c:pt>
                <c:pt idx="39">
                  <c:v>3076.2085287024893</c:v>
                </c:pt>
                <c:pt idx="40">
                  <c:v>2775.0068089820893</c:v>
                </c:pt>
                <c:pt idx="41">
                  <c:v>2471.9644876590437</c:v>
                </c:pt>
                <c:pt idx="42">
                  <c:v>2167.0703170742663</c:v>
                </c:pt>
                <c:pt idx="43">
                  <c:v>1860.312980835798</c:v>
                </c:pt>
                <c:pt idx="44">
                  <c:v>1551.6810933987913</c:v>
                </c:pt>
                <c:pt idx="45">
                  <c:v>1241.1631996429248</c:v>
                </c:pt>
                <c:pt idx="46">
                  <c:v>928.74777444723895</c:v>
                </c:pt>
                <c:pt idx="47">
                  <c:v>614.42322226237059</c:v>
                </c:pt>
                <c:pt idx="48">
                  <c:v>298.17787668017587</c:v>
                </c:pt>
                <c:pt idx="49">
                  <c:v>7.2145667218137532E-10</c:v>
                </c:pt>
                <c:pt idx="50">
                  <c:v>7.2586539304886907E-10</c:v>
                </c:pt>
                <c:pt idx="51">
                  <c:v>7.3030105499326592E-10</c:v>
                </c:pt>
                <c:pt idx="52">
                  <c:v>7.3476382264772057E-10</c:v>
                </c:pt>
                <c:pt idx="53">
                  <c:v>7.392538616514379E-10</c:v>
                </c:pt>
                <c:pt idx="54">
                  <c:v>7.4377133865582094E-10</c:v>
                </c:pt>
                <c:pt idx="55">
                  <c:v>7.4831642133065591E-10</c:v>
                </c:pt>
                <c:pt idx="56">
                  <c:v>7.5288927837033598E-10</c:v>
                </c:pt>
                <c:pt idx="57">
                  <c:v>7.5749007950012181E-10</c:v>
                </c:pt>
                <c:pt idx="58">
                  <c:v>7.6211899548244174E-10</c:v>
                </c:pt>
                <c:pt idx="59">
                  <c:v>7.6677619812322918E-10</c:v>
                </c:pt>
                <c:pt idx="60">
                  <c:v>7.714618602782997E-10</c:v>
                </c:pt>
                <c:pt idx="61">
                  <c:v>7.761761558597666E-10</c:v>
                </c:pt>
                <c:pt idx="62">
                  <c:v>7.8091925984249586E-10</c:v>
                </c:pt>
                <c:pt idx="63">
                  <c:v>7.8569134827060017E-10</c:v>
                </c:pt>
                <c:pt idx="64">
                  <c:v>7.9049259826397343E-10</c:v>
                </c:pt>
                <c:pt idx="65">
                  <c:v>7.9532318802486428E-10</c:v>
                </c:pt>
                <c:pt idx="66">
                  <c:v>8.0018329684449046E-10</c:v>
                </c:pt>
                <c:pt idx="67">
                  <c:v>8.0507310510969332E-10</c:v>
                </c:pt>
                <c:pt idx="68">
                  <c:v>8.0999279430963294E-10</c:v>
                </c:pt>
                <c:pt idx="69">
                  <c:v>8.1494254704252436E-10</c:v>
                </c:pt>
                <c:pt idx="70">
                  <c:v>8.1992254702241458E-10</c:v>
                </c:pt>
                <c:pt idx="71">
                  <c:v>8.2493297908600162E-10</c:v>
                </c:pt>
                <c:pt idx="72">
                  <c:v>8.2997402919949466E-10</c:v>
                </c:pt>
                <c:pt idx="73">
                  <c:v>8.3504588446551652E-10</c:v>
                </c:pt>
              </c:numCache>
            </c:numRef>
          </c:val>
          <c:smooth val="0"/>
        </c:ser>
        <c:ser>
          <c:idx val="3"/>
          <c:order val="3"/>
          <c:tx>
            <c:v>NBV</c:v>
          </c:tx>
          <c:marker>
            <c:symbol val="none"/>
          </c:marker>
          <c:val>
            <c:numRef>
              <c:f>Calc!$I$77:$CE$77</c:f>
              <c:numCache>
                <c:formatCode>#,##0_);\(#,##0\)</c:formatCode>
                <c:ptCount val="75"/>
                <c:pt idx="0">
                  <c:v>14000</c:v>
                </c:pt>
                <c:pt idx="1">
                  <c:v>13766.666666666666</c:v>
                </c:pt>
                <c:pt idx="2">
                  <c:v>13533.333333333334</c:v>
                </c:pt>
                <c:pt idx="3">
                  <c:v>13300</c:v>
                </c:pt>
                <c:pt idx="4">
                  <c:v>13066.666666666666</c:v>
                </c:pt>
                <c:pt idx="5">
                  <c:v>12833.333333333334</c:v>
                </c:pt>
                <c:pt idx="6">
                  <c:v>12600</c:v>
                </c:pt>
                <c:pt idx="7">
                  <c:v>12366.666666666666</c:v>
                </c:pt>
                <c:pt idx="8">
                  <c:v>12133.333333333334</c:v>
                </c:pt>
                <c:pt idx="9">
                  <c:v>11900</c:v>
                </c:pt>
                <c:pt idx="10">
                  <c:v>11666.666666666666</c:v>
                </c:pt>
                <c:pt idx="11">
                  <c:v>11433.333333333332</c:v>
                </c:pt>
                <c:pt idx="12">
                  <c:v>11200</c:v>
                </c:pt>
                <c:pt idx="13">
                  <c:v>10966.666666666666</c:v>
                </c:pt>
                <c:pt idx="14">
                  <c:v>10733.333333333332</c:v>
                </c:pt>
                <c:pt idx="15">
                  <c:v>10500</c:v>
                </c:pt>
                <c:pt idx="16">
                  <c:v>10266.666666666666</c:v>
                </c:pt>
                <c:pt idx="17">
                  <c:v>10033.333333333332</c:v>
                </c:pt>
                <c:pt idx="18">
                  <c:v>9800</c:v>
                </c:pt>
                <c:pt idx="19">
                  <c:v>9566.6666666666661</c:v>
                </c:pt>
                <c:pt idx="20">
                  <c:v>9333.3333333333321</c:v>
                </c:pt>
                <c:pt idx="21">
                  <c:v>9100</c:v>
                </c:pt>
                <c:pt idx="22">
                  <c:v>8866.6666666666679</c:v>
                </c:pt>
                <c:pt idx="23">
                  <c:v>8633.3333333333339</c:v>
                </c:pt>
                <c:pt idx="24">
                  <c:v>8400</c:v>
                </c:pt>
                <c:pt idx="25">
                  <c:v>8166.6666666666679</c:v>
                </c:pt>
                <c:pt idx="26">
                  <c:v>7933.3333333333348</c:v>
                </c:pt>
                <c:pt idx="27">
                  <c:v>7700.0000000000018</c:v>
                </c:pt>
                <c:pt idx="28">
                  <c:v>7466.6666666666688</c:v>
                </c:pt>
                <c:pt idx="29">
                  <c:v>7233.3333333333358</c:v>
                </c:pt>
                <c:pt idx="30">
                  <c:v>7000.0000000000027</c:v>
                </c:pt>
                <c:pt idx="31">
                  <c:v>6766.6666666666697</c:v>
                </c:pt>
                <c:pt idx="32">
                  <c:v>6533.3333333333367</c:v>
                </c:pt>
                <c:pt idx="33">
                  <c:v>6300.0000000000036</c:v>
                </c:pt>
                <c:pt idx="34">
                  <c:v>6066.6666666666706</c:v>
                </c:pt>
                <c:pt idx="35">
                  <c:v>5833.3333333333376</c:v>
                </c:pt>
                <c:pt idx="36">
                  <c:v>5600.0000000000036</c:v>
                </c:pt>
                <c:pt idx="37">
                  <c:v>5366.6666666666697</c:v>
                </c:pt>
                <c:pt idx="38">
                  <c:v>5133.3333333333358</c:v>
                </c:pt>
                <c:pt idx="39">
                  <c:v>4900.0000000000018</c:v>
                </c:pt>
                <c:pt idx="40">
                  <c:v>4666.6666666666679</c:v>
                </c:pt>
                <c:pt idx="41">
                  <c:v>4433.3333333333339</c:v>
                </c:pt>
                <c:pt idx="42">
                  <c:v>4200</c:v>
                </c:pt>
                <c:pt idx="43">
                  <c:v>3966.6666666666661</c:v>
                </c:pt>
                <c:pt idx="44">
                  <c:v>3733.3333333333321</c:v>
                </c:pt>
                <c:pt idx="45">
                  <c:v>3499.9999999999982</c:v>
                </c:pt>
                <c:pt idx="46">
                  <c:v>3266.6666666666642</c:v>
                </c:pt>
                <c:pt idx="47">
                  <c:v>3033.3333333333303</c:v>
                </c:pt>
                <c:pt idx="48">
                  <c:v>2799.9999999999964</c:v>
                </c:pt>
                <c:pt idx="49">
                  <c:v>2566.6666666666624</c:v>
                </c:pt>
                <c:pt idx="50">
                  <c:v>2333.3333333333285</c:v>
                </c:pt>
                <c:pt idx="51">
                  <c:v>2099.9999999999945</c:v>
                </c:pt>
                <c:pt idx="52">
                  <c:v>1866.6666666666606</c:v>
                </c:pt>
                <c:pt idx="53">
                  <c:v>1633.3333333333267</c:v>
                </c:pt>
                <c:pt idx="54">
                  <c:v>1399.9999999999927</c:v>
                </c:pt>
                <c:pt idx="55">
                  <c:v>1166.6666666666588</c:v>
                </c:pt>
                <c:pt idx="56">
                  <c:v>933.33333333332484</c:v>
                </c:pt>
                <c:pt idx="57">
                  <c:v>699.99999999999091</c:v>
                </c:pt>
                <c:pt idx="58">
                  <c:v>466.66666666665697</c:v>
                </c:pt>
                <c:pt idx="59">
                  <c:v>233.33333333332303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09120"/>
        <c:axId val="58703872"/>
      </c:lineChart>
      <c:catAx>
        <c:axId val="5853004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15875">
            <a:solidFill>
              <a:schemeClr val="accent1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58582912"/>
        <c:crosses val="autoZero"/>
        <c:auto val="1"/>
        <c:lblAlgn val="ctr"/>
        <c:lblOffset val="100"/>
        <c:tickLblSkip val="6"/>
        <c:tickMarkSkip val="6"/>
        <c:noMultiLvlLbl val="0"/>
      </c:catAx>
      <c:valAx>
        <c:axId val="58582912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_);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8530048"/>
        <c:crossesAt val="1"/>
        <c:crossBetween val="midCat"/>
      </c:valAx>
      <c:valAx>
        <c:axId val="58703872"/>
        <c:scaling>
          <c:orientation val="minMax"/>
        </c:scaling>
        <c:delete val="0"/>
        <c:axPos val="r"/>
        <c:numFmt formatCode="#,##0_);\(#,##0\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8709120"/>
        <c:crosses val="max"/>
        <c:crossBetween val="between"/>
      </c:valAx>
      <c:catAx>
        <c:axId val="58709120"/>
        <c:scaling>
          <c:orientation val="minMax"/>
        </c:scaling>
        <c:delete val="1"/>
        <c:axPos val="b"/>
        <c:majorTickMark val="out"/>
        <c:minorTickMark val="none"/>
        <c:tickLblPos val="nextTo"/>
        <c:crossAx val="587038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8444597392117973"/>
          <c:y val="0.92454339680264219"/>
          <c:w val="0.58920753067151366"/>
          <c:h val="4.8572319009133717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62" cy="607726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0.00917</cdr:x>
      <cdr:y>0.42528</cdr:y>
    </cdr:from>
    <cdr:to>
      <cdr:x>0.07976</cdr:x>
      <cdr:y>0.50107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300" y="2584546"/>
          <a:ext cx="656798" cy="460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1200"/>
            <a:t>£'000</a:t>
          </a:r>
        </a:p>
        <a:p xmlns:a="http://schemas.openxmlformats.org/drawingml/2006/main">
          <a:pPr algn="ctr"/>
          <a:r>
            <a:rPr lang="en-GB" sz="1200"/>
            <a:t>[Bars]</a:t>
          </a:r>
        </a:p>
      </cdr:txBody>
    </cdr:sp>
  </cdr:relSizeAnchor>
  <cdr:relSizeAnchor xmlns:cdr="http://schemas.openxmlformats.org/drawingml/2006/chartDrawing">
    <cdr:from>
      <cdr:x>0.91853</cdr:x>
      <cdr:y>0.39434</cdr:y>
    </cdr:from>
    <cdr:to>
      <cdr:x>0.98912</cdr:x>
      <cdr:y>0.47013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546531" y="2396509"/>
          <a:ext cx="656798" cy="460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200"/>
            <a:t>£'000</a:t>
          </a:r>
        </a:p>
        <a:p xmlns:a="http://schemas.openxmlformats.org/drawingml/2006/main">
          <a:pPr algn="ctr"/>
          <a:r>
            <a:rPr lang="en-GB" sz="1200"/>
            <a:t>[Lines]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77"/>
  <sheetViews>
    <sheetView showGridLines="0" tabSelected="1" zoomScale="85" workbookViewId="0">
      <pane xSplit="8" topLeftCell="I1" activePane="topRight" state="frozen"/>
      <selection pane="topRight" activeCell="G6" sqref="G6"/>
    </sheetView>
  </sheetViews>
  <sheetFormatPr defaultColWidth="9.296875" defaultRowHeight="13.45" x14ac:dyDescent="0.3"/>
  <cols>
    <col min="1" max="1" width="2.296875" style="1" customWidth="1"/>
    <col min="2" max="2" width="3.8984375" style="1" bestFit="1" customWidth="1"/>
    <col min="3" max="3" width="3" style="1" customWidth="1"/>
    <col min="4" max="4" width="3.09765625" style="1" customWidth="1"/>
    <col min="5" max="5" width="3.3984375" style="1" customWidth="1"/>
    <col min="6" max="6" width="31.296875" style="1" customWidth="1"/>
    <col min="7" max="7" width="13.3984375" style="1" customWidth="1"/>
    <col min="8" max="8" width="2.3984375" style="1" customWidth="1"/>
    <col min="9" max="9" width="9.3984375" style="1" customWidth="1"/>
    <col min="10" max="82" width="8.296875" style="1" customWidth="1"/>
    <col min="83" max="83" width="11.59765625" style="1" customWidth="1"/>
    <col min="84" max="16384" width="9.296875" style="1"/>
  </cols>
  <sheetData>
    <row r="1" spans="2:9" ht="15.6" x14ac:dyDescent="0.35">
      <c r="B1" s="14"/>
      <c r="C1" s="25" t="s">
        <v>0</v>
      </c>
      <c r="D1" s="2"/>
      <c r="E1" s="2"/>
      <c r="F1" s="40" t="s">
        <v>15</v>
      </c>
    </row>
    <row r="2" spans="2:9" ht="14.55" x14ac:dyDescent="0.35">
      <c r="B2" s="14"/>
      <c r="C2" s="26" t="s">
        <v>1</v>
      </c>
      <c r="D2" s="2"/>
      <c r="E2" s="2"/>
      <c r="F2" s="41" t="s">
        <v>16</v>
      </c>
    </row>
    <row r="3" spans="2:9" ht="14.55" x14ac:dyDescent="0.35">
      <c r="B3" s="14"/>
      <c r="C3" s="26" t="s">
        <v>2</v>
      </c>
      <c r="D3" s="2"/>
      <c r="E3" s="2"/>
      <c r="F3" s="41" t="s">
        <v>17</v>
      </c>
    </row>
    <row r="4" spans="2:9" ht="46.5" customHeight="1" x14ac:dyDescent="0.3">
      <c r="B4" s="14"/>
      <c r="C4" s="47" t="s">
        <v>79</v>
      </c>
      <c r="F4" s="3"/>
      <c r="G4" s="46" t="s">
        <v>75</v>
      </c>
      <c r="H4" s="4"/>
      <c r="I4" s="24" t="s">
        <v>14</v>
      </c>
    </row>
    <row r="5" spans="2:9" x14ac:dyDescent="0.3">
      <c r="B5" s="14">
        <f t="shared" ref="B5:B68" ca="1" si="0">CELL("row",A5)</f>
        <v>5</v>
      </c>
      <c r="C5" s="1" t="s">
        <v>20</v>
      </c>
    </row>
    <row r="6" spans="2:9" x14ac:dyDescent="0.3">
      <c r="B6" s="14">
        <f t="shared" ca="1" si="0"/>
        <v>6</v>
      </c>
      <c r="D6" s="1" t="s">
        <v>21</v>
      </c>
      <c r="G6" s="23">
        <v>14000</v>
      </c>
      <c r="H6" s="23"/>
    </row>
    <row r="7" spans="2:9" x14ac:dyDescent="0.3">
      <c r="B7" s="14">
        <f t="shared" ca="1" si="0"/>
        <v>7</v>
      </c>
      <c r="D7" s="15" t="s">
        <v>22</v>
      </c>
      <c r="G7" s="5">
        <v>5</v>
      </c>
      <c r="H7" s="5"/>
    </row>
    <row r="8" spans="2:9" x14ac:dyDescent="0.3">
      <c r="B8" s="14">
        <f t="shared" ca="1" si="0"/>
        <v>8</v>
      </c>
    </row>
    <row r="9" spans="2:9" x14ac:dyDescent="0.3">
      <c r="B9" s="14">
        <f t="shared" ca="1" si="0"/>
        <v>9</v>
      </c>
      <c r="C9" s="1" t="s">
        <v>4</v>
      </c>
    </row>
    <row r="10" spans="2:9" x14ac:dyDescent="0.3">
      <c r="B10" s="14">
        <f t="shared" ca="1" si="0"/>
        <v>10</v>
      </c>
      <c r="D10" s="1" t="s">
        <v>5</v>
      </c>
      <c r="G10" s="27">
        <f>G6</f>
        <v>14000</v>
      </c>
      <c r="H10" s="27"/>
    </row>
    <row r="11" spans="2:9" x14ac:dyDescent="0.3">
      <c r="B11" s="14">
        <f t="shared" ca="1" si="0"/>
        <v>11</v>
      </c>
      <c r="D11" s="15" t="s">
        <v>78</v>
      </c>
      <c r="F11" s="5"/>
      <c r="G11" s="5">
        <v>500</v>
      </c>
      <c r="H11" s="5"/>
      <c r="I11" s="15" t="s">
        <v>73</v>
      </c>
    </row>
    <row r="12" spans="2:9" x14ac:dyDescent="0.3">
      <c r="B12" s="14">
        <f t="shared" ca="1" si="0"/>
        <v>12</v>
      </c>
      <c r="D12" s="1" t="s">
        <v>6</v>
      </c>
      <c r="F12" s="5"/>
      <c r="G12" s="5"/>
      <c r="H12" s="5"/>
      <c r="I12" s="15" t="s">
        <v>74</v>
      </c>
    </row>
    <row r="13" spans="2:9" x14ac:dyDescent="0.3">
      <c r="B13" s="14">
        <f t="shared" ca="1" si="0"/>
        <v>13</v>
      </c>
      <c r="E13" s="1" t="s">
        <v>7</v>
      </c>
      <c r="F13" s="5"/>
      <c r="G13" s="5">
        <v>320</v>
      </c>
      <c r="H13" s="5"/>
    </row>
    <row r="14" spans="2:9" x14ac:dyDescent="0.3">
      <c r="B14" s="14">
        <f t="shared" ca="1" si="0"/>
        <v>14</v>
      </c>
      <c r="E14" s="17" t="s">
        <v>8</v>
      </c>
      <c r="G14" s="5">
        <v>1</v>
      </c>
      <c r="H14" s="5"/>
    </row>
    <row r="15" spans="2:9" x14ac:dyDescent="0.3">
      <c r="B15" s="14">
        <f t="shared" ca="1" si="0"/>
        <v>15</v>
      </c>
      <c r="E15" s="1" t="s">
        <v>9</v>
      </c>
      <c r="G15" s="5">
        <v>48</v>
      </c>
      <c r="H15" s="5"/>
      <c r="I15" s="1" t="s">
        <v>76</v>
      </c>
    </row>
    <row r="16" spans="2:9" x14ac:dyDescent="0.3">
      <c r="B16" s="14">
        <f t="shared" ca="1" si="0"/>
        <v>16</v>
      </c>
      <c r="D16" s="15" t="s">
        <v>77</v>
      </c>
      <c r="G16" s="5">
        <v>300</v>
      </c>
      <c r="H16" s="5"/>
      <c r="I16" s="1" t="s">
        <v>10</v>
      </c>
    </row>
    <row r="17" spans="1:83" x14ac:dyDescent="0.3">
      <c r="B17" s="14">
        <f t="shared" ca="1" si="0"/>
        <v>17</v>
      </c>
      <c r="D17" s="15" t="s">
        <v>18</v>
      </c>
      <c r="G17" s="16">
        <f>G11+(G13*G15)+G16</f>
        <v>16160</v>
      </c>
      <c r="H17" s="18"/>
    </row>
    <row r="18" spans="1:83" x14ac:dyDescent="0.3">
      <c r="B18" s="14">
        <f t="shared" ca="1" si="0"/>
        <v>18</v>
      </c>
      <c r="D18" s="15" t="s">
        <v>37</v>
      </c>
      <c r="G18" s="18">
        <f>G17-G10</f>
        <v>2160</v>
      </c>
      <c r="H18" s="18"/>
    </row>
    <row r="19" spans="1:83" s="36" customFormat="1" ht="15.6" x14ac:dyDescent="0.3">
      <c r="A19" s="24"/>
      <c r="B19" s="29">
        <f t="shared" ca="1" si="0"/>
        <v>19</v>
      </c>
      <c r="C19" s="30"/>
      <c r="D19" s="31" t="s">
        <v>19</v>
      </c>
      <c r="E19" s="32"/>
      <c r="F19" s="33"/>
      <c r="G19" s="34">
        <f>(1+IRR(I28:CE28,0.05))^IF(G$14=1,12,4)-1</f>
        <v>7.5845834945213575E-2</v>
      </c>
      <c r="H19" s="35"/>
      <c r="I19" s="38" t="s">
        <v>68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14" t="s">
        <v>38</v>
      </c>
    </row>
    <row r="20" spans="1:83" x14ac:dyDescent="0.3">
      <c r="B20" s="14">
        <f t="shared" ca="1" si="0"/>
        <v>20</v>
      </c>
      <c r="C20" s="17"/>
      <c r="CE20" s="14" t="s">
        <v>39</v>
      </c>
    </row>
    <row r="21" spans="1:83" x14ac:dyDescent="0.3">
      <c r="B21" s="14">
        <f t="shared" ca="1" si="0"/>
        <v>21</v>
      </c>
      <c r="CE21" s="37" t="s">
        <v>42</v>
      </c>
    </row>
    <row r="22" spans="1:83" s="6" customFormat="1" ht="15.6" x14ac:dyDescent="0.35">
      <c r="A22" s="2"/>
      <c r="B22" s="14">
        <f t="shared" ca="1" si="0"/>
        <v>22</v>
      </c>
      <c r="C22" s="7" t="s">
        <v>11</v>
      </c>
      <c r="D22" s="1"/>
      <c r="E22" s="1"/>
      <c r="F22" s="2"/>
      <c r="G22" s="2"/>
      <c r="H22" s="2"/>
      <c r="I22" s="2">
        <v>0</v>
      </c>
      <c r="J22" s="2">
        <v>1</v>
      </c>
      <c r="K22" s="2">
        <f t="shared" ref="K22:AP22" si="1">1+J22</f>
        <v>2</v>
      </c>
      <c r="L22" s="2">
        <f t="shared" si="1"/>
        <v>3</v>
      </c>
      <c r="M22" s="2">
        <f t="shared" si="1"/>
        <v>4</v>
      </c>
      <c r="N22" s="2">
        <f t="shared" si="1"/>
        <v>5</v>
      </c>
      <c r="O22" s="2">
        <f t="shared" si="1"/>
        <v>6</v>
      </c>
      <c r="P22" s="2">
        <f t="shared" si="1"/>
        <v>7</v>
      </c>
      <c r="Q22" s="2">
        <f t="shared" si="1"/>
        <v>8</v>
      </c>
      <c r="R22" s="2">
        <f t="shared" si="1"/>
        <v>9</v>
      </c>
      <c r="S22" s="2">
        <f t="shared" si="1"/>
        <v>10</v>
      </c>
      <c r="T22" s="2">
        <f t="shared" si="1"/>
        <v>11</v>
      </c>
      <c r="U22" s="2">
        <f t="shared" si="1"/>
        <v>12</v>
      </c>
      <c r="V22" s="2">
        <f t="shared" si="1"/>
        <v>13</v>
      </c>
      <c r="W22" s="2">
        <f t="shared" si="1"/>
        <v>14</v>
      </c>
      <c r="X22" s="2">
        <f t="shared" si="1"/>
        <v>15</v>
      </c>
      <c r="Y22" s="2">
        <f t="shared" si="1"/>
        <v>16</v>
      </c>
      <c r="Z22" s="2">
        <f t="shared" si="1"/>
        <v>17</v>
      </c>
      <c r="AA22" s="2">
        <f t="shared" si="1"/>
        <v>18</v>
      </c>
      <c r="AB22" s="2">
        <f t="shared" si="1"/>
        <v>19</v>
      </c>
      <c r="AC22" s="2">
        <f t="shared" si="1"/>
        <v>20</v>
      </c>
      <c r="AD22" s="2">
        <f t="shared" si="1"/>
        <v>21</v>
      </c>
      <c r="AE22" s="2">
        <f t="shared" si="1"/>
        <v>22</v>
      </c>
      <c r="AF22" s="2">
        <f t="shared" si="1"/>
        <v>23</v>
      </c>
      <c r="AG22" s="2">
        <f t="shared" si="1"/>
        <v>24</v>
      </c>
      <c r="AH22" s="2">
        <f t="shared" si="1"/>
        <v>25</v>
      </c>
      <c r="AI22" s="2">
        <f t="shared" si="1"/>
        <v>26</v>
      </c>
      <c r="AJ22" s="2">
        <f t="shared" si="1"/>
        <v>27</v>
      </c>
      <c r="AK22" s="2">
        <f t="shared" si="1"/>
        <v>28</v>
      </c>
      <c r="AL22" s="2">
        <f t="shared" si="1"/>
        <v>29</v>
      </c>
      <c r="AM22" s="2">
        <f t="shared" si="1"/>
        <v>30</v>
      </c>
      <c r="AN22" s="2">
        <f t="shared" si="1"/>
        <v>31</v>
      </c>
      <c r="AO22" s="2">
        <f t="shared" si="1"/>
        <v>32</v>
      </c>
      <c r="AP22" s="2">
        <f t="shared" si="1"/>
        <v>33</v>
      </c>
      <c r="AQ22" s="2">
        <f t="shared" ref="AQ22:BV22" si="2">1+AP22</f>
        <v>34</v>
      </c>
      <c r="AR22" s="2">
        <f t="shared" si="2"/>
        <v>35</v>
      </c>
      <c r="AS22" s="2">
        <f t="shared" si="2"/>
        <v>36</v>
      </c>
      <c r="AT22" s="2">
        <f t="shared" si="2"/>
        <v>37</v>
      </c>
      <c r="AU22" s="2">
        <f t="shared" si="2"/>
        <v>38</v>
      </c>
      <c r="AV22" s="2">
        <f t="shared" si="2"/>
        <v>39</v>
      </c>
      <c r="AW22" s="2">
        <f t="shared" si="2"/>
        <v>40</v>
      </c>
      <c r="AX22" s="2">
        <f t="shared" si="2"/>
        <v>41</v>
      </c>
      <c r="AY22" s="2">
        <f t="shared" si="2"/>
        <v>42</v>
      </c>
      <c r="AZ22" s="2">
        <f t="shared" si="2"/>
        <v>43</v>
      </c>
      <c r="BA22" s="2">
        <f t="shared" si="2"/>
        <v>44</v>
      </c>
      <c r="BB22" s="2">
        <f t="shared" si="2"/>
        <v>45</v>
      </c>
      <c r="BC22" s="2">
        <f t="shared" si="2"/>
        <v>46</v>
      </c>
      <c r="BD22" s="2">
        <f t="shared" si="2"/>
        <v>47</v>
      </c>
      <c r="BE22" s="2">
        <f t="shared" si="2"/>
        <v>48</v>
      </c>
      <c r="BF22" s="2">
        <f t="shared" si="2"/>
        <v>49</v>
      </c>
      <c r="BG22" s="2">
        <f t="shared" si="2"/>
        <v>50</v>
      </c>
      <c r="BH22" s="2">
        <f t="shared" si="2"/>
        <v>51</v>
      </c>
      <c r="BI22" s="2">
        <f t="shared" si="2"/>
        <v>52</v>
      </c>
      <c r="BJ22" s="2">
        <f t="shared" si="2"/>
        <v>53</v>
      </c>
      <c r="BK22" s="2">
        <f t="shared" si="2"/>
        <v>54</v>
      </c>
      <c r="BL22" s="2">
        <f t="shared" si="2"/>
        <v>55</v>
      </c>
      <c r="BM22" s="2">
        <f t="shared" si="2"/>
        <v>56</v>
      </c>
      <c r="BN22" s="2">
        <f t="shared" si="2"/>
        <v>57</v>
      </c>
      <c r="BO22" s="2">
        <f t="shared" si="2"/>
        <v>58</v>
      </c>
      <c r="BP22" s="2">
        <f t="shared" si="2"/>
        <v>59</v>
      </c>
      <c r="BQ22" s="2">
        <f t="shared" si="2"/>
        <v>60</v>
      </c>
      <c r="BR22" s="2">
        <f t="shared" si="2"/>
        <v>61</v>
      </c>
      <c r="BS22" s="2">
        <f t="shared" si="2"/>
        <v>62</v>
      </c>
      <c r="BT22" s="2">
        <f t="shared" si="2"/>
        <v>63</v>
      </c>
      <c r="BU22" s="2">
        <f t="shared" si="2"/>
        <v>64</v>
      </c>
      <c r="BV22" s="2">
        <f t="shared" si="2"/>
        <v>65</v>
      </c>
      <c r="BW22" s="2">
        <f t="shared" ref="BW22:CD22" si="3">1+BV22</f>
        <v>66</v>
      </c>
      <c r="BX22" s="2">
        <f t="shared" si="3"/>
        <v>67</v>
      </c>
      <c r="BY22" s="2">
        <f t="shared" si="3"/>
        <v>68</v>
      </c>
      <c r="BZ22" s="2">
        <f t="shared" si="3"/>
        <v>69</v>
      </c>
      <c r="CA22" s="2">
        <f t="shared" si="3"/>
        <v>70</v>
      </c>
      <c r="CB22" s="2">
        <f t="shared" si="3"/>
        <v>71</v>
      </c>
      <c r="CC22" s="2">
        <f t="shared" si="3"/>
        <v>72</v>
      </c>
      <c r="CD22" s="2">
        <f t="shared" si="3"/>
        <v>73</v>
      </c>
      <c r="CE22" s="14" t="s">
        <v>40</v>
      </c>
    </row>
    <row r="23" spans="1:83" s="6" customFormat="1" ht="15.6" x14ac:dyDescent="0.35">
      <c r="A23" s="2"/>
      <c r="B23" s="14">
        <f t="shared" ca="1" si="0"/>
        <v>23</v>
      </c>
      <c r="C23" s="7" t="s">
        <v>12</v>
      </c>
      <c r="D23" s="1"/>
      <c r="E23" s="1"/>
      <c r="F23" s="2"/>
      <c r="G23" s="2"/>
      <c r="H23" s="2"/>
      <c r="I23" s="8">
        <v>41244</v>
      </c>
      <c r="J23" s="9">
        <f t="shared" ref="J23:AO23" si="4">EOMONTH(I23,IF($G$14=1,1,3))</f>
        <v>41305</v>
      </c>
      <c r="K23" s="9">
        <f t="shared" si="4"/>
        <v>41333</v>
      </c>
      <c r="L23" s="9">
        <f t="shared" si="4"/>
        <v>41364</v>
      </c>
      <c r="M23" s="9">
        <f t="shared" si="4"/>
        <v>41394</v>
      </c>
      <c r="N23" s="9">
        <f t="shared" si="4"/>
        <v>41425</v>
      </c>
      <c r="O23" s="9">
        <f t="shared" si="4"/>
        <v>41455</v>
      </c>
      <c r="P23" s="9">
        <f t="shared" si="4"/>
        <v>41486</v>
      </c>
      <c r="Q23" s="9">
        <f t="shared" si="4"/>
        <v>41517</v>
      </c>
      <c r="R23" s="9">
        <f t="shared" si="4"/>
        <v>41547</v>
      </c>
      <c r="S23" s="9">
        <f t="shared" si="4"/>
        <v>41578</v>
      </c>
      <c r="T23" s="9">
        <f t="shared" si="4"/>
        <v>41608</v>
      </c>
      <c r="U23" s="9">
        <f t="shared" si="4"/>
        <v>41639</v>
      </c>
      <c r="V23" s="9">
        <f t="shared" si="4"/>
        <v>41670</v>
      </c>
      <c r="W23" s="9">
        <f t="shared" si="4"/>
        <v>41698</v>
      </c>
      <c r="X23" s="9">
        <f t="shared" si="4"/>
        <v>41729</v>
      </c>
      <c r="Y23" s="9">
        <f t="shared" si="4"/>
        <v>41759</v>
      </c>
      <c r="Z23" s="9">
        <f t="shared" si="4"/>
        <v>41790</v>
      </c>
      <c r="AA23" s="9">
        <f t="shared" si="4"/>
        <v>41820</v>
      </c>
      <c r="AB23" s="9">
        <f t="shared" si="4"/>
        <v>41851</v>
      </c>
      <c r="AC23" s="9">
        <f t="shared" si="4"/>
        <v>41882</v>
      </c>
      <c r="AD23" s="9">
        <f t="shared" si="4"/>
        <v>41912</v>
      </c>
      <c r="AE23" s="9">
        <f t="shared" si="4"/>
        <v>41943</v>
      </c>
      <c r="AF23" s="9">
        <f t="shared" si="4"/>
        <v>41973</v>
      </c>
      <c r="AG23" s="9">
        <f t="shared" si="4"/>
        <v>42004</v>
      </c>
      <c r="AH23" s="9">
        <f t="shared" si="4"/>
        <v>42035</v>
      </c>
      <c r="AI23" s="9">
        <f t="shared" si="4"/>
        <v>42063</v>
      </c>
      <c r="AJ23" s="9">
        <f t="shared" si="4"/>
        <v>42094</v>
      </c>
      <c r="AK23" s="9">
        <f t="shared" si="4"/>
        <v>42124</v>
      </c>
      <c r="AL23" s="9">
        <f t="shared" si="4"/>
        <v>42155</v>
      </c>
      <c r="AM23" s="9">
        <f t="shared" si="4"/>
        <v>42185</v>
      </c>
      <c r="AN23" s="9">
        <f t="shared" si="4"/>
        <v>42216</v>
      </c>
      <c r="AO23" s="9">
        <f t="shared" si="4"/>
        <v>42247</v>
      </c>
      <c r="AP23" s="9">
        <f t="shared" ref="AP23:BU23" si="5">EOMONTH(AO23,IF($G$14=1,1,3))</f>
        <v>42277</v>
      </c>
      <c r="AQ23" s="9">
        <f t="shared" si="5"/>
        <v>42308</v>
      </c>
      <c r="AR23" s="9">
        <f t="shared" si="5"/>
        <v>42338</v>
      </c>
      <c r="AS23" s="9">
        <f t="shared" si="5"/>
        <v>42369</v>
      </c>
      <c r="AT23" s="9">
        <f t="shared" si="5"/>
        <v>42400</v>
      </c>
      <c r="AU23" s="9">
        <f t="shared" si="5"/>
        <v>42429</v>
      </c>
      <c r="AV23" s="9">
        <f t="shared" si="5"/>
        <v>42460</v>
      </c>
      <c r="AW23" s="9">
        <f t="shared" si="5"/>
        <v>42490</v>
      </c>
      <c r="AX23" s="9">
        <f t="shared" si="5"/>
        <v>42521</v>
      </c>
      <c r="AY23" s="9">
        <f t="shared" si="5"/>
        <v>42551</v>
      </c>
      <c r="AZ23" s="9">
        <f t="shared" si="5"/>
        <v>42582</v>
      </c>
      <c r="BA23" s="9">
        <f t="shared" si="5"/>
        <v>42613</v>
      </c>
      <c r="BB23" s="9">
        <f t="shared" si="5"/>
        <v>42643</v>
      </c>
      <c r="BC23" s="9">
        <f t="shared" si="5"/>
        <v>42674</v>
      </c>
      <c r="BD23" s="9">
        <f t="shared" si="5"/>
        <v>42704</v>
      </c>
      <c r="BE23" s="9">
        <f t="shared" si="5"/>
        <v>42735</v>
      </c>
      <c r="BF23" s="9">
        <f t="shared" si="5"/>
        <v>42766</v>
      </c>
      <c r="BG23" s="9">
        <f t="shared" si="5"/>
        <v>42794</v>
      </c>
      <c r="BH23" s="9">
        <f t="shared" si="5"/>
        <v>42825</v>
      </c>
      <c r="BI23" s="9">
        <f t="shared" si="5"/>
        <v>42855</v>
      </c>
      <c r="BJ23" s="9">
        <f t="shared" si="5"/>
        <v>42886</v>
      </c>
      <c r="BK23" s="9">
        <f t="shared" si="5"/>
        <v>42916</v>
      </c>
      <c r="BL23" s="9">
        <f t="shared" si="5"/>
        <v>42947</v>
      </c>
      <c r="BM23" s="9">
        <f t="shared" si="5"/>
        <v>42978</v>
      </c>
      <c r="BN23" s="9">
        <f t="shared" si="5"/>
        <v>43008</v>
      </c>
      <c r="BO23" s="9">
        <f t="shared" si="5"/>
        <v>43039</v>
      </c>
      <c r="BP23" s="9">
        <f t="shared" si="5"/>
        <v>43069</v>
      </c>
      <c r="BQ23" s="9">
        <f t="shared" si="5"/>
        <v>43100</v>
      </c>
      <c r="BR23" s="9">
        <f t="shared" si="5"/>
        <v>43131</v>
      </c>
      <c r="BS23" s="9">
        <f t="shared" si="5"/>
        <v>43159</v>
      </c>
      <c r="BT23" s="9">
        <f t="shared" si="5"/>
        <v>43190</v>
      </c>
      <c r="BU23" s="9">
        <f t="shared" si="5"/>
        <v>43220</v>
      </c>
      <c r="BV23" s="9">
        <f t="shared" ref="BV23:CD23" si="6">EOMONTH(BU23,IF($G$14=1,1,3))</f>
        <v>43251</v>
      </c>
      <c r="BW23" s="9">
        <f t="shared" si="6"/>
        <v>43281</v>
      </c>
      <c r="BX23" s="9">
        <f t="shared" si="6"/>
        <v>43312</v>
      </c>
      <c r="BY23" s="9">
        <f t="shared" si="6"/>
        <v>43343</v>
      </c>
      <c r="BZ23" s="9">
        <f t="shared" si="6"/>
        <v>43373</v>
      </c>
      <c r="CA23" s="9">
        <f t="shared" si="6"/>
        <v>43404</v>
      </c>
      <c r="CB23" s="9">
        <f t="shared" si="6"/>
        <v>43434</v>
      </c>
      <c r="CC23" s="9">
        <f t="shared" si="6"/>
        <v>43465</v>
      </c>
      <c r="CD23" s="9">
        <f t="shared" si="6"/>
        <v>43496</v>
      </c>
      <c r="CE23" s="14" t="s">
        <v>41</v>
      </c>
    </row>
    <row r="24" spans="1:83" x14ac:dyDescent="0.3">
      <c r="B24" s="14">
        <f t="shared" ca="1" si="0"/>
        <v>24</v>
      </c>
      <c r="C24" s="20"/>
      <c r="D24" s="20"/>
      <c r="E24" s="20"/>
      <c r="I24" s="10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</row>
    <row r="25" spans="1:83" x14ac:dyDescent="0.3">
      <c r="B25" s="14">
        <f t="shared" ca="1" si="0"/>
        <v>25</v>
      </c>
      <c r="C25" s="20" t="s">
        <v>27</v>
      </c>
      <c r="D25" s="20"/>
      <c r="E25" s="20"/>
      <c r="I25" s="10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</row>
    <row r="26" spans="1:83" x14ac:dyDescent="0.3">
      <c r="B26" s="14">
        <f t="shared" ca="1" si="0"/>
        <v>26</v>
      </c>
      <c r="D26" s="19" t="s">
        <v>28</v>
      </c>
      <c r="E26" s="19"/>
      <c r="I26" s="1">
        <f>G10</f>
        <v>14000</v>
      </c>
    </row>
    <row r="27" spans="1:83" x14ac:dyDescent="0.3">
      <c r="B27" s="14">
        <f t="shared" ca="1" si="0"/>
        <v>27</v>
      </c>
      <c r="C27" s="20"/>
      <c r="D27" s="19" t="s">
        <v>29</v>
      </c>
      <c r="E27" s="19"/>
      <c r="I27" s="11">
        <f>-G11</f>
        <v>-500</v>
      </c>
      <c r="J27" s="1">
        <f>-IF($G$15&gt;=J22,$G$13,IF($G$15+1=J22,$G$16,0))</f>
        <v>-320</v>
      </c>
      <c r="K27" s="1">
        <f t="shared" ref="K27:BV27" si="7">-IF($G$15&gt;=K22,$G$13,IF($G$15+1=K22,$G$16,0))</f>
        <v>-320</v>
      </c>
      <c r="L27" s="1">
        <f t="shared" si="7"/>
        <v>-320</v>
      </c>
      <c r="M27" s="1">
        <f t="shared" si="7"/>
        <v>-320</v>
      </c>
      <c r="N27" s="1">
        <f t="shared" si="7"/>
        <v>-320</v>
      </c>
      <c r="O27" s="1">
        <f t="shared" si="7"/>
        <v>-320</v>
      </c>
      <c r="P27" s="1">
        <f t="shared" si="7"/>
        <v>-320</v>
      </c>
      <c r="Q27" s="1">
        <f t="shared" si="7"/>
        <v>-320</v>
      </c>
      <c r="R27" s="1">
        <f t="shared" si="7"/>
        <v>-320</v>
      </c>
      <c r="S27" s="1">
        <f t="shared" si="7"/>
        <v>-320</v>
      </c>
      <c r="T27" s="1">
        <f t="shared" si="7"/>
        <v>-320</v>
      </c>
      <c r="U27" s="1">
        <f t="shared" si="7"/>
        <v>-320</v>
      </c>
      <c r="V27" s="1">
        <f t="shared" si="7"/>
        <v>-320</v>
      </c>
      <c r="W27" s="1">
        <f t="shared" si="7"/>
        <v>-320</v>
      </c>
      <c r="X27" s="1">
        <f t="shared" si="7"/>
        <v>-320</v>
      </c>
      <c r="Y27" s="1">
        <f t="shared" si="7"/>
        <v>-320</v>
      </c>
      <c r="Z27" s="1">
        <f t="shared" si="7"/>
        <v>-320</v>
      </c>
      <c r="AA27" s="1">
        <f t="shared" si="7"/>
        <v>-320</v>
      </c>
      <c r="AB27" s="1">
        <f t="shared" si="7"/>
        <v>-320</v>
      </c>
      <c r="AC27" s="1">
        <f t="shared" si="7"/>
        <v>-320</v>
      </c>
      <c r="AD27" s="1">
        <f t="shared" si="7"/>
        <v>-320</v>
      </c>
      <c r="AE27" s="1">
        <f t="shared" si="7"/>
        <v>-320</v>
      </c>
      <c r="AF27" s="1">
        <f t="shared" si="7"/>
        <v>-320</v>
      </c>
      <c r="AG27" s="1">
        <f t="shared" si="7"/>
        <v>-320</v>
      </c>
      <c r="AH27" s="1">
        <f t="shared" si="7"/>
        <v>-320</v>
      </c>
      <c r="AI27" s="1">
        <f t="shared" si="7"/>
        <v>-320</v>
      </c>
      <c r="AJ27" s="1">
        <f t="shared" si="7"/>
        <v>-320</v>
      </c>
      <c r="AK27" s="1">
        <f t="shared" si="7"/>
        <v>-320</v>
      </c>
      <c r="AL27" s="1">
        <f t="shared" si="7"/>
        <v>-320</v>
      </c>
      <c r="AM27" s="1">
        <f t="shared" si="7"/>
        <v>-320</v>
      </c>
      <c r="AN27" s="1">
        <f t="shared" si="7"/>
        <v>-320</v>
      </c>
      <c r="AO27" s="1">
        <f t="shared" si="7"/>
        <v>-320</v>
      </c>
      <c r="AP27" s="1">
        <f t="shared" si="7"/>
        <v>-320</v>
      </c>
      <c r="AQ27" s="1">
        <f t="shared" si="7"/>
        <v>-320</v>
      </c>
      <c r="AR27" s="1">
        <f t="shared" si="7"/>
        <v>-320</v>
      </c>
      <c r="AS27" s="1">
        <f t="shared" si="7"/>
        <v>-320</v>
      </c>
      <c r="AT27" s="1">
        <f t="shared" si="7"/>
        <v>-320</v>
      </c>
      <c r="AU27" s="1">
        <f t="shared" si="7"/>
        <v>-320</v>
      </c>
      <c r="AV27" s="1">
        <f t="shared" si="7"/>
        <v>-320</v>
      </c>
      <c r="AW27" s="1">
        <f t="shared" si="7"/>
        <v>-320</v>
      </c>
      <c r="AX27" s="1">
        <f t="shared" si="7"/>
        <v>-320</v>
      </c>
      <c r="AY27" s="1">
        <f t="shared" si="7"/>
        <v>-320</v>
      </c>
      <c r="AZ27" s="1">
        <f t="shared" si="7"/>
        <v>-320</v>
      </c>
      <c r="BA27" s="1">
        <f t="shared" si="7"/>
        <v>-320</v>
      </c>
      <c r="BB27" s="1">
        <f t="shared" si="7"/>
        <v>-320</v>
      </c>
      <c r="BC27" s="1">
        <f t="shared" si="7"/>
        <v>-320</v>
      </c>
      <c r="BD27" s="1">
        <f t="shared" si="7"/>
        <v>-320</v>
      </c>
      <c r="BE27" s="1">
        <f t="shared" si="7"/>
        <v>-320</v>
      </c>
      <c r="BF27" s="1">
        <f t="shared" si="7"/>
        <v>-300</v>
      </c>
      <c r="BG27" s="1">
        <f t="shared" si="7"/>
        <v>0</v>
      </c>
      <c r="BH27" s="1">
        <f t="shared" si="7"/>
        <v>0</v>
      </c>
      <c r="BI27" s="1">
        <f t="shared" si="7"/>
        <v>0</v>
      </c>
      <c r="BJ27" s="1">
        <f t="shared" si="7"/>
        <v>0</v>
      </c>
      <c r="BK27" s="1">
        <f t="shared" si="7"/>
        <v>0</v>
      </c>
      <c r="BL27" s="1">
        <f t="shared" si="7"/>
        <v>0</v>
      </c>
      <c r="BM27" s="1">
        <f t="shared" si="7"/>
        <v>0</v>
      </c>
      <c r="BN27" s="1">
        <f t="shared" si="7"/>
        <v>0</v>
      </c>
      <c r="BO27" s="1">
        <f t="shared" si="7"/>
        <v>0</v>
      </c>
      <c r="BP27" s="1">
        <f t="shared" si="7"/>
        <v>0</v>
      </c>
      <c r="BQ27" s="1">
        <f t="shared" si="7"/>
        <v>0</v>
      </c>
      <c r="BR27" s="1">
        <f t="shared" si="7"/>
        <v>0</v>
      </c>
      <c r="BS27" s="1">
        <f t="shared" si="7"/>
        <v>0</v>
      </c>
      <c r="BT27" s="1">
        <f t="shared" si="7"/>
        <v>0</v>
      </c>
      <c r="BU27" s="1">
        <f t="shared" si="7"/>
        <v>0</v>
      </c>
      <c r="BV27" s="1">
        <f t="shared" si="7"/>
        <v>0</v>
      </c>
      <c r="BW27" s="1">
        <f t="shared" ref="BW27:CD27" si="8">-IF($G$15&gt;=BW22,$G$13,IF($G$15+1=BW22,$G$16,0))</f>
        <v>0</v>
      </c>
      <c r="BX27" s="1">
        <f t="shared" si="8"/>
        <v>0</v>
      </c>
      <c r="BY27" s="1">
        <f t="shared" si="8"/>
        <v>0</v>
      </c>
      <c r="BZ27" s="1">
        <f t="shared" si="8"/>
        <v>0</v>
      </c>
      <c r="CA27" s="1">
        <f t="shared" si="8"/>
        <v>0</v>
      </c>
      <c r="CB27" s="1">
        <f t="shared" si="8"/>
        <v>0</v>
      </c>
      <c r="CC27" s="1">
        <f t="shared" si="8"/>
        <v>0</v>
      </c>
      <c r="CD27" s="1">
        <f t="shared" si="8"/>
        <v>0</v>
      </c>
    </row>
    <row r="28" spans="1:83" x14ac:dyDescent="0.3">
      <c r="B28" s="14">
        <f t="shared" ca="1" si="0"/>
        <v>28</v>
      </c>
      <c r="C28" s="20"/>
      <c r="D28" s="19" t="s">
        <v>13</v>
      </c>
      <c r="E28" s="19"/>
      <c r="I28" s="16">
        <f t="shared" ref="I28:AN28" si="9">SUM(I26:I27)</f>
        <v>13500</v>
      </c>
      <c r="J28" s="16">
        <f t="shared" si="9"/>
        <v>-320</v>
      </c>
      <c r="K28" s="16">
        <f t="shared" si="9"/>
        <v>-320</v>
      </c>
      <c r="L28" s="16">
        <f t="shared" si="9"/>
        <v>-320</v>
      </c>
      <c r="M28" s="16">
        <f t="shared" si="9"/>
        <v>-320</v>
      </c>
      <c r="N28" s="16">
        <f t="shared" si="9"/>
        <v>-320</v>
      </c>
      <c r="O28" s="16">
        <f t="shared" si="9"/>
        <v>-320</v>
      </c>
      <c r="P28" s="16">
        <f t="shared" si="9"/>
        <v>-320</v>
      </c>
      <c r="Q28" s="16">
        <f t="shared" si="9"/>
        <v>-320</v>
      </c>
      <c r="R28" s="16">
        <f t="shared" si="9"/>
        <v>-320</v>
      </c>
      <c r="S28" s="16">
        <f t="shared" si="9"/>
        <v>-320</v>
      </c>
      <c r="T28" s="16">
        <f t="shared" si="9"/>
        <v>-320</v>
      </c>
      <c r="U28" s="16">
        <f t="shared" si="9"/>
        <v>-320</v>
      </c>
      <c r="V28" s="16">
        <f t="shared" si="9"/>
        <v>-320</v>
      </c>
      <c r="W28" s="16">
        <f t="shared" si="9"/>
        <v>-320</v>
      </c>
      <c r="X28" s="16">
        <f t="shared" si="9"/>
        <v>-320</v>
      </c>
      <c r="Y28" s="16">
        <f t="shared" si="9"/>
        <v>-320</v>
      </c>
      <c r="Z28" s="16">
        <f t="shared" si="9"/>
        <v>-320</v>
      </c>
      <c r="AA28" s="16">
        <f t="shared" si="9"/>
        <v>-320</v>
      </c>
      <c r="AB28" s="16">
        <f t="shared" si="9"/>
        <v>-320</v>
      </c>
      <c r="AC28" s="16">
        <f t="shared" si="9"/>
        <v>-320</v>
      </c>
      <c r="AD28" s="16">
        <f t="shared" si="9"/>
        <v>-320</v>
      </c>
      <c r="AE28" s="16">
        <f t="shared" si="9"/>
        <v>-320</v>
      </c>
      <c r="AF28" s="16">
        <f t="shared" si="9"/>
        <v>-320</v>
      </c>
      <c r="AG28" s="16">
        <f t="shared" si="9"/>
        <v>-320</v>
      </c>
      <c r="AH28" s="16">
        <f t="shared" si="9"/>
        <v>-320</v>
      </c>
      <c r="AI28" s="16">
        <f t="shared" si="9"/>
        <v>-320</v>
      </c>
      <c r="AJ28" s="16">
        <f t="shared" si="9"/>
        <v>-320</v>
      </c>
      <c r="AK28" s="16">
        <f t="shared" si="9"/>
        <v>-320</v>
      </c>
      <c r="AL28" s="16">
        <f t="shared" si="9"/>
        <v>-320</v>
      </c>
      <c r="AM28" s="16">
        <f t="shared" si="9"/>
        <v>-320</v>
      </c>
      <c r="AN28" s="16">
        <f t="shared" si="9"/>
        <v>-320</v>
      </c>
      <c r="AO28" s="16">
        <f t="shared" ref="AO28:BT28" si="10">SUM(AO26:AO27)</f>
        <v>-320</v>
      </c>
      <c r="AP28" s="16">
        <f t="shared" si="10"/>
        <v>-320</v>
      </c>
      <c r="AQ28" s="16">
        <f t="shared" si="10"/>
        <v>-320</v>
      </c>
      <c r="AR28" s="16">
        <f t="shared" si="10"/>
        <v>-320</v>
      </c>
      <c r="AS28" s="16">
        <f t="shared" si="10"/>
        <v>-320</v>
      </c>
      <c r="AT28" s="16">
        <f t="shared" si="10"/>
        <v>-320</v>
      </c>
      <c r="AU28" s="16">
        <f t="shared" si="10"/>
        <v>-320</v>
      </c>
      <c r="AV28" s="16">
        <f t="shared" si="10"/>
        <v>-320</v>
      </c>
      <c r="AW28" s="16">
        <f t="shared" si="10"/>
        <v>-320</v>
      </c>
      <c r="AX28" s="16">
        <f t="shared" si="10"/>
        <v>-320</v>
      </c>
      <c r="AY28" s="16">
        <f t="shared" si="10"/>
        <v>-320</v>
      </c>
      <c r="AZ28" s="16">
        <f t="shared" si="10"/>
        <v>-320</v>
      </c>
      <c r="BA28" s="16">
        <f t="shared" si="10"/>
        <v>-320</v>
      </c>
      <c r="BB28" s="16">
        <f t="shared" si="10"/>
        <v>-320</v>
      </c>
      <c r="BC28" s="16">
        <f t="shared" si="10"/>
        <v>-320</v>
      </c>
      <c r="BD28" s="16">
        <f t="shared" si="10"/>
        <v>-320</v>
      </c>
      <c r="BE28" s="16">
        <f t="shared" si="10"/>
        <v>-320</v>
      </c>
      <c r="BF28" s="16">
        <f t="shared" si="10"/>
        <v>-300</v>
      </c>
      <c r="BG28" s="16">
        <f t="shared" si="10"/>
        <v>0</v>
      </c>
      <c r="BH28" s="16">
        <f t="shared" si="10"/>
        <v>0</v>
      </c>
      <c r="BI28" s="16">
        <f t="shared" si="10"/>
        <v>0</v>
      </c>
      <c r="BJ28" s="16">
        <f t="shared" si="10"/>
        <v>0</v>
      </c>
      <c r="BK28" s="16">
        <f t="shared" si="10"/>
        <v>0</v>
      </c>
      <c r="BL28" s="16">
        <f t="shared" si="10"/>
        <v>0</v>
      </c>
      <c r="BM28" s="16">
        <f t="shared" si="10"/>
        <v>0</v>
      </c>
      <c r="BN28" s="16">
        <f t="shared" si="10"/>
        <v>0</v>
      </c>
      <c r="BO28" s="16">
        <f t="shared" si="10"/>
        <v>0</v>
      </c>
      <c r="BP28" s="16">
        <f t="shared" si="10"/>
        <v>0</v>
      </c>
      <c r="BQ28" s="16">
        <f t="shared" si="10"/>
        <v>0</v>
      </c>
      <c r="BR28" s="16">
        <f t="shared" si="10"/>
        <v>0</v>
      </c>
      <c r="BS28" s="16">
        <f t="shared" si="10"/>
        <v>0</v>
      </c>
      <c r="BT28" s="16">
        <f t="shared" si="10"/>
        <v>0</v>
      </c>
      <c r="BU28" s="16">
        <f t="shared" ref="BU28:CD28" si="11">SUM(BU26:BU27)</f>
        <v>0</v>
      </c>
      <c r="BV28" s="16">
        <f t="shared" si="11"/>
        <v>0</v>
      </c>
      <c r="BW28" s="16">
        <f t="shared" si="11"/>
        <v>0</v>
      </c>
      <c r="BX28" s="16">
        <f t="shared" si="11"/>
        <v>0</v>
      </c>
      <c r="BY28" s="16">
        <f t="shared" si="11"/>
        <v>0</v>
      </c>
      <c r="BZ28" s="16">
        <f t="shared" si="11"/>
        <v>0</v>
      </c>
      <c r="CA28" s="16">
        <f t="shared" si="11"/>
        <v>0</v>
      </c>
      <c r="CB28" s="16">
        <f t="shared" si="11"/>
        <v>0</v>
      </c>
      <c r="CC28" s="16">
        <f t="shared" si="11"/>
        <v>0</v>
      </c>
      <c r="CD28" s="16">
        <f t="shared" si="11"/>
        <v>0</v>
      </c>
    </row>
    <row r="29" spans="1:83" x14ac:dyDescent="0.3">
      <c r="B29" s="14">
        <f t="shared" ca="1" si="0"/>
        <v>29</v>
      </c>
      <c r="C29" s="19" t="s">
        <v>25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</row>
    <row r="30" spans="1:83" x14ac:dyDescent="0.3">
      <c r="B30" s="14">
        <f t="shared" ca="1" si="0"/>
        <v>30</v>
      </c>
      <c r="D30" s="19" t="s">
        <v>24</v>
      </c>
      <c r="I30" s="11">
        <f>-$I$26</f>
        <v>-14000</v>
      </c>
      <c r="J30" s="1">
        <f t="shared" ref="J30:AO30" si="12">I32</f>
        <v>-13500</v>
      </c>
      <c r="K30" s="1">
        <f t="shared" si="12"/>
        <v>-13262.496612764298</v>
      </c>
      <c r="L30" s="1">
        <f t="shared" si="12"/>
        <v>-13023.541875531042</v>
      </c>
      <c r="M30" s="1">
        <f t="shared" si="12"/>
        <v>-12783.126919303286</v>
      </c>
      <c r="N30" s="1">
        <f t="shared" si="12"/>
        <v>-12541.242820886888</v>
      </c>
      <c r="O30" s="1">
        <f t="shared" si="12"/>
        <v>-12297.880602559313</v>
      </c>
      <c r="P30" s="1">
        <f t="shared" si="12"/>
        <v>-12053.031231736417</v>
      </c>
      <c r="Q30" s="1">
        <f t="shared" si="12"/>
        <v>-11806.685620637198</v>
      </c>
      <c r="R30" s="1">
        <f t="shared" si="12"/>
        <v>-11558.834625946494</v>
      </c>
      <c r="S30" s="1">
        <f t="shared" si="12"/>
        <v>-11309.469048475625</v>
      </c>
      <c r="T30" s="1">
        <f t="shared" si="12"/>
        <v>-11058.579632820951</v>
      </c>
      <c r="U30" s="1">
        <f t="shared" si="12"/>
        <v>-10806.157067020356</v>
      </c>
      <c r="V30" s="1">
        <f t="shared" si="12"/>
        <v>-10552.191982207627</v>
      </c>
      <c r="W30" s="1">
        <f t="shared" si="12"/>
        <v>-10296.674952264717</v>
      </c>
      <c r="X30" s="1">
        <f t="shared" si="12"/>
        <v>-10039.596493471889</v>
      </c>
      <c r="Y30" s="1">
        <f t="shared" si="12"/>
        <v>-9780.9470641557218</v>
      </c>
      <c r="Z30" s="1">
        <f t="shared" si="12"/>
        <v>-9520.7170643349618</v>
      </c>
      <c r="AA30" s="1">
        <f t="shared" si="12"/>
        <v>-9258.8968353642122</v>
      </c>
      <c r="AB30" s="1">
        <f t="shared" si="12"/>
        <v>-8995.4766595754445</v>
      </c>
      <c r="AC30" s="1">
        <f t="shared" si="12"/>
        <v>-8730.4467599173167</v>
      </c>
      <c r="AD30" s="1">
        <f t="shared" si="12"/>
        <v>-8463.7972995922955</v>
      </c>
      <c r="AE30" s="1">
        <f t="shared" si="12"/>
        <v>-8195.5183816915523</v>
      </c>
      <c r="AF30" s="1">
        <f t="shared" si="12"/>
        <v>-7925.6000488276331</v>
      </c>
      <c r="AG30" s="1">
        <f t="shared" si="12"/>
        <v>-7654.0322827648797</v>
      </c>
      <c r="AH30" s="1">
        <f t="shared" si="12"/>
        <v>-7380.8050040475973</v>
      </c>
      <c r="AI30" s="1">
        <f t="shared" si="12"/>
        <v>-7105.9080716259459</v>
      </c>
      <c r="AJ30" s="1">
        <f t="shared" si="12"/>
        <v>-6829.3312824795476</v>
      </c>
      <c r="AK30" s="1">
        <f t="shared" si="12"/>
        <v>-6551.0643712387937</v>
      </c>
      <c r="AL30" s="1">
        <f t="shared" si="12"/>
        <v>-6271.097009803836</v>
      </c>
      <c r="AM30" s="1">
        <f t="shared" si="12"/>
        <v>-5989.4188069612537</v>
      </c>
      <c r="AN30" s="1">
        <f t="shared" si="12"/>
        <v>-5706.019307998371</v>
      </c>
      <c r="AO30" s="1">
        <f t="shared" si="12"/>
        <v>-5420.887994315226</v>
      </c>
      <c r="AP30" s="1">
        <f t="shared" ref="AP30:BU30" si="13">AO32</f>
        <v>-5134.0142830341638</v>
      </c>
      <c r="AQ30" s="1">
        <f t="shared" si="13"/>
        <v>-4845.3875266070409</v>
      </c>
      <c r="AR30" s="1">
        <f t="shared" si="13"/>
        <v>-4554.9970124200381</v>
      </c>
      <c r="AS30" s="1">
        <f t="shared" si="13"/>
        <v>-4262.8319623960488</v>
      </c>
      <c r="AT30" s="1">
        <f t="shared" si="13"/>
        <v>-3968.8815325946457</v>
      </c>
      <c r="AU30" s="1">
        <f t="shared" si="13"/>
        <v>-3673.1348128095965</v>
      </c>
      <c r="AV30" s="1">
        <f t="shared" si="13"/>
        <v>-3375.5808261639236</v>
      </c>
      <c r="AW30" s="1">
        <f t="shared" si="13"/>
        <v>-3076.2085287024893</v>
      </c>
      <c r="AX30" s="1">
        <f t="shared" si="13"/>
        <v>-2775.0068089820893</v>
      </c>
      <c r="AY30" s="1">
        <f t="shared" si="13"/>
        <v>-2471.9644876590437</v>
      </c>
      <c r="AZ30" s="1">
        <f t="shared" si="13"/>
        <v>-2167.0703170742663</v>
      </c>
      <c r="BA30" s="1">
        <f t="shared" si="13"/>
        <v>-1860.312980835798</v>
      </c>
      <c r="BB30" s="1">
        <f t="shared" si="13"/>
        <v>-1551.6810933987913</v>
      </c>
      <c r="BC30" s="1">
        <f t="shared" si="13"/>
        <v>-1241.1631996429248</v>
      </c>
      <c r="BD30" s="1">
        <f t="shared" si="13"/>
        <v>-928.74777444723895</v>
      </c>
      <c r="BE30" s="1">
        <f t="shared" si="13"/>
        <v>-614.42322226237059</v>
      </c>
      <c r="BF30" s="1">
        <f t="shared" si="13"/>
        <v>-298.17787668017587</v>
      </c>
      <c r="BG30" s="1">
        <f t="shared" si="13"/>
        <v>-7.2145667218137532E-10</v>
      </c>
      <c r="BH30" s="1">
        <f t="shared" si="13"/>
        <v>-7.2586539304886907E-10</v>
      </c>
      <c r="BI30" s="1">
        <f t="shared" si="13"/>
        <v>-7.3030105499326592E-10</v>
      </c>
      <c r="BJ30" s="1">
        <f t="shared" si="13"/>
        <v>-7.3476382264772057E-10</v>
      </c>
      <c r="BK30" s="1">
        <f t="shared" si="13"/>
        <v>-7.392538616514379E-10</v>
      </c>
      <c r="BL30" s="1">
        <f t="shared" si="13"/>
        <v>-7.4377133865582094E-10</v>
      </c>
      <c r="BM30" s="1">
        <f t="shared" si="13"/>
        <v>-7.4831642133065591E-10</v>
      </c>
      <c r="BN30" s="1">
        <f t="shared" si="13"/>
        <v>-7.5288927837033598E-10</v>
      </c>
      <c r="BO30" s="1">
        <f t="shared" si="13"/>
        <v>-7.5749007950012181E-10</v>
      </c>
      <c r="BP30" s="1">
        <f t="shared" si="13"/>
        <v>-7.6211899548244174E-10</v>
      </c>
      <c r="BQ30" s="1">
        <f t="shared" si="13"/>
        <v>-7.6677619812322918E-10</v>
      </c>
      <c r="BR30" s="1">
        <f t="shared" si="13"/>
        <v>-7.714618602782997E-10</v>
      </c>
      <c r="BS30" s="1">
        <f t="shared" si="13"/>
        <v>-7.761761558597666E-10</v>
      </c>
      <c r="BT30" s="1">
        <f t="shared" si="13"/>
        <v>-7.8091925984249586E-10</v>
      </c>
      <c r="BU30" s="1">
        <f t="shared" si="13"/>
        <v>-7.8569134827060017E-10</v>
      </c>
      <c r="BV30" s="1">
        <f t="shared" ref="BV30:CD30" si="14">BU32</f>
        <v>-7.9049259826397343E-10</v>
      </c>
      <c r="BW30" s="1">
        <f t="shared" si="14"/>
        <v>-7.9532318802486428E-10</v>
      </c>
      <c r="BX30" s="1">
        <f t="shared" si="14"/>
        <v>-8.0018329684449046E-10</v>
      </c>
      <c r="BY30" s="1">
        <f t="shared" si="14"/>
        <v>-8.0507310510969332E-10</v>
      </c>
      <c r="BZ30" s="1">
        <f t="shared" si="14"/>
        <v>-8.0999279430963294E-10</v>
      </c>
      <c r="CA30" s="1">
        <f t="shared" si="14"/>
        <v>-8.1494254704252436E-10</v>
      </c>
      <c r="CB30" s="1">
        <f t="shared" si="14"/>
        <v>-8.1992254702241458E-10</v>
      </c>
      <c r="CC30" s="1">
        <f t="shared" si="14"/>
        <v>-8.2493297908600162E-10</v>
      </c>
      <c r="CD30" s="1">
        <f t="shared" si="14"/>
        <v>-8.2997402919949466E-10</v>
      </c>
    </row>
    <row r="31" spans="1:83" x14ac:dyDescent="0.3">
      <c r="B31" s="14">
        <f t="shared" ca="1" si="0"/>
        <v>31</v>
      </c>
      <c r="D31" s="19" t="s">
        <v>34</v>
      </c>
      <c r="I31" s="1">
        <f>-I34</f>
        <v>500</v>
      </c>
      <c r="J31" s="1">
        <f>-J34</f>
        <v>237.50338723570201</v>
      </c>
      <c r="K31" s="1">
        <f t="shared" ref="K31:BV31" si="15">-K34</f>
        <v>238.95473723325705</v>
      </c>
      <c r="L31" s="1">
        <f t="shared" si="15"/>
        <v>240.41495622775528</v>
      </c>
      <c r="M31" s="1">
        <f t="shared" si="15"/>
        <v>241.88409841639731</v>
      </c>
      <c r="N31" s="1">
        <f t="shared" si="15"/>
        <v>243.36221832757499</v>
      </c>
      <c r="O31" s="1">
        <f t="shared" si="15"/>
        <v>244.84937082289576</v>
      </c>
      <c r="P31" s="1">
        <f t="shared" si="15"/>
        <v>246.34561109921862</v>
      </c>
      <c r="Q31" s="1">
        <f t="shared" si="15"/>
        <v>247.85099469070281</v>
      </c>
      <c r="R31" s="1">
        <f t="shared" si="15"/>
        <v>249.36557747086911</v>
      </c>
      <c r="S31" s="1">
        <f t="shared" si="15"/>
        <v>250.88941565467354</v>
      </c>
      <c r="T31" s="1">
        <f t="shared" si="15"/>
        <v>252.42256580059387</v>
      </c>
      <c r="U31" s="1">
        <f t="shared" si="15"/>
        <v>253.96508481272886</v>
      </c>
      <c r="V31" s="1">
        <f t="shared" si="15"/>
        <v>255.5170299429102</v>
      </c>
      <c r="W31" s="1">
        <f t="shared" si="15"/>
        <v>257.07845879282752</v>
      </c>
      <c r="X31" s="1">
        <f t="shared" si="15"/>
        <v>258.64942931616633</v>
      </c>
      <c r="Y31" s="1">
        <f t="shared" si="15"/>
        <v>260.22999982075913</v>
      </c>
      <c r="Z31" s="1">
        <f t="shared" si="15"/>
        <v>261.82022897074921</v>
      </c>
      <c r="AA31" s="1">
        <f t="shared" si="15"/>
        <v>263.42017578876846</v>
      </c>
      <c r="AB31" s="1">
        <f t="shared" si="15"/>
        <v>265.0298996581277</v>
      </c>
      <c r="AC31" s="1">
        <f t="shared" si="15"/>
        <v>266.64946032502081</v>
      </c>
      <c r="AD31" s="1">
        <f t="shared" si="15"/>
        <v>268.2789179007425</v>
      </c>
      <c r="AE31" s="1">
        <f t="shared" si="15"/>
        <v>269.91833286391898</v>
      </c>
      <c r="AF31" s="1">
        <f t="shared" si="15"/>
        <v>271.56776606275298</v>
      </c>
      <c r="AG31" s="1">
        <f t="shared" si="15"/>
        <v>273.22727871728222</v>
      </c>
      <c r="AH31" s="1">
        <f t="shared" si="15"/>
        <v>274.89693242165129</v>
      </c>
      <c r="AI31" s="1">
        <f t="shared" si="15"/>
        <v>276.57678914639814</v>
      </c>
      <c r="AJ31" s="1">
        <f t="shared" si="15"/>
        <v>278.26691124075393</v>
      </c>
      <c r="AK31" s="1">
        <f t="shared" si="15"/>
        <v>279.96736143495735</v>
      </c>
      <c r="AL31" s="1">
        <f t="shared" si="15"/>
        <v>281.67820284258266</v>
      </c>
      <c r="AM31" s="1">
        <f t="shared" si="15"/>
        <v>283.39949896288249</v>
      </c>
      <c r="AN31" s="1">
        <f t="shared" si="15"/>
        <v>285.13131368314453</v>
      </c>
      <c r="AO31" s="1">
        <f t="shared" si="15"/>
        <v>286.87371128106258</v>
      </c>
      <c r="AP31" s="1">
        <f t="shared" si="15"/>
        <v>288.62675642712264</v>
      </c>
      <c r="AQ31" s="1">
        <f t="shared" si="15"/>
        <v>290.39051418700291</v>
      </c>
      <c r="AR31" s="1">
        <f t="shared" si="15"/>
        <v>292.1650500239889</v>
      </c>
      <c r="AS31" s="1">
        <f t="shared" si="15"/>
        <v>293.950429801403</v>
      </c>
      <c r="AT31" s="1">
        <f t="shared" si="15"/>
        <v>295.74671978504932</v>
      </c>
      <c r="AU31" s="1">
        <f t="shared" si="15"/>
        <v>297.55398664567292</v>
      </c>
      <c r="AV31" s="1">
        <f t="shared" si="15"/>
        <v>299.37229746143453</v>
      </c>
      <c r="AW31" s="1">
        <f t="shared" si="15"/>
        <v>301.20171972039998</v>
      </c>
      <c r="AX31" s="1">
        <f t="shared" si="15"/>
        <v>303.04232132304548</v>
      </c>
      <c r="AY31" s="1">
        <f t="shared" si="15"/>
        <v>304.89417058477744</v>
      </c>
      <c r="AZ31" s="1">
        <f t="shared" si="15"/>
        <v>306.75733623846816</v>
      </c>
      <c r="BA31" s="1">
        <f t="shared" si="15"/>
        <v>308.63188743700681</v>
      </c>
      <c r="BB31" s="1">
        <f t="shared" si="15"/>
        <v>310.51789375586645</v>
      </c>
      <c r="BC31" s="1">
        <f t="shared" si="15"/>
        <v>312.41542519568594</v>
      </c>
      <c r="BD31" s="1">
        <f t="shared" si="15"/>
        <v>314.32455218486837</v>
      </c>
      <c r="BE31" s="1">
        <f t="shared" si="15"/>
        <v>316.24534558219472</v>
      </c>
      <c r="BF31" s="1">
        <f t="shared" si="15"/>
        <v>298.17787667945441</v>
      </c>
      <c r="BG31" s="1">
        <f t="shared" si="15"/>
        <v>-4.4087208674937769E-12</v>
      </c>
      <c r="BH31" s="1">
        <f t="shared" si="15"/>
        <v>-4.4356619443968518E-12</v>
      </c>
      <c r="BI31" s="1">
        <f t="shared" si="15"/>
        <v>-4.4627676544546477E-12</v>
      </c>
      <c r="BJ31" s="1">
        <f t="shared" si="15"/>
        <v>-4.4900390037173573E-12</v>
      </c>
      <c r="BK31" s="1">
        <f t="shared" si="15"/>
        <v>-4.5174770043830064E-12</v>
      </c>
      <c r="BL31" s="1">
        <f t="shared" si="15"/>
        <v>-4.5450826748350217E-12</v>
      </c>
      <c r="BM31" s="1">
        <f t="shared" si="15"/>
        <v>-4.5728570396800275E-12</v>
      </c>
      <c r="BN31" s="1">
        <f t="shared" si="15"/>
        <v>-4.6008011297858782E-12</v>
      </c>
      <c r="BO31" s="1">
        <f t="shared" si="15"/>
        <v>-4.628915982319914E-12</v>
      </c>
      <c r="BP31" s="1">
        <f t="shared" si="15"/>
        <v>-4.657202640787464E-12</v>
      </c>
      <c r="BQ31" s="1">
        <f t="shared" si="15"/>
        <v>-4.6856621550705684E-12</v>
      </c>
      <c r="BR31" s="1">
        <f t="shared" si="15"/>
        <v>-4.7142955814669518E-12</v>
      </c>
      <c r="BS31" s="1">
        <f t="shared" si="15"/>
        <v>-4.7431039827292271E-12</v>
      </c>
      <c r="BT31" s="1">
        <f t="shared" si="15"/>
        <v>-4.772088428104339E-12</v>
      </c>
      <c r="BU31" s="1">
        <f t="shared" si="15"/>
        <v>-4.8012499933732509E-12</v>
      </c>
      <c r="BV31" s="1">
        <f t="shared" si="15"/>
        <v>-4.830589760890873E-12</v>
      </c>
      <c r="BW31" s="1">
        <f t="shared" ref="BW31:CD31" si="16">-BW34</f>
        <v>-4.8601088196262354E-12</v>
      </c>
      <c r="BX31" s="1">
        <f t="shared" si="16"/>
        <v>-4.8898082652029063E-12</v>
      </c>
      <c r="BY31" s="1">
        <f t="shared" si="16"/>
        <v>-4.9196891999396545E-12</v>
      </c>
      <c r="BZ31" s="1">
        <f t="shared" si="16"/>
        <v>-4.9497527328913668E-12</v>
      </c>
      <c r="CA31" s="1">
        <f t="shared" si="16"/>
        <v>-4.9799999798902096E-12</v>
      </c>
      <c r="CB31" s="1">
        <f t="shared" si="16"/>
        <v>-5.0104320635870398E-12</v>
      </c>
      <c r="CC31" s="1">
        <f t="shared" si="16"/>
        <v>-5.0410501134930815E-12</v>
      </c>
      <c r="CD31" s="1">
        <f t="shared" si="16"/>
        <v>-5.0718552660218413E-12</v>
      </c>
    </row>
    <row r="32" spans="1:83" x14ac:dyDescent="0.3">
      <c r="B32" s="14">
        <f t="shared" ca="1" si="0"/>
        <v>32</v>
      </c>
      <c r="D32" s="19" t="s">
        <v>23</v>
      </c>
      <c r="I32" s="16">
        <f>SUM(I30:I31)</f>
        <v>-13500</v>
      </c>
      <c r="J32" s="16">
        <f t="shared" ref="J32:BU32" si="17">SUM(J30:J31)</f>
        <v>-13262.496612764298</v>
      </c>
      <c r="K32" s="16">
        <f t="shared" si="17"/>
        <v>-13023.541875531042</v>
      </c>
      <c r="L32" s="16">
        <f t="shared" si="17"/>
        <v>-12783.126919303286</v>
      </c>
      <c r="M32" s="16">
        <f t="shared" si="17"/>
        <v>-12541.242820886888</v>
      </c>
      <c r="N32" s="16">
        <f t="shared" si="17"/>
        <v>-12297.880602559313</v>
      </c>
      <c r="O32" s="16">
        <f t="shared" si="17"/>
        <v>-12053.031231736417</v>
      </c>
      <c r="P32" s="16">
        <f t="shared" si="17"/>
        <v>-11806.685620637198</v>
      </c>
      <c r="Q32" s="16">
        <f t="shared" si="17"/>
        <v>-11558.834625946494</v>
      </c>
      <c r="R32" s="16">
        <f t="shared" si="17"/>
        <v>-11309.469048475625</v>
      </c>
      <c r="S32" s="16">
        <f t="shared" si="17"/>
        <v>-11058.579632820951</v>
      </c>
      <c r="T32" s="16">
        <f t="shared" si="17"/>
        <v>-10806.157067020356</v>
      </c>
      <c r="U32" s="16">
        <f t="shared" si="17"/>
        <v>-10552.191982207627</v>
      </c>
      <c r="V32" s="16">
        <f t="shared" si="17"/>
        <v>-10296.674952264717</v>
      </c>
      <c r="W32" s="16">
        <f t="shared" si="17"/>
        <v>-10039.596493471889</v>
      </c>
      <c r="X32" s="16">
        <f t="shared" si="17"/>
        <v>-9780.9470641557218</v>
      </c>
      <c r="Y32" s="16">
        <f t="shared" si="17"/>
        <v>-9520.7170643349618</v>
      </c>
      <c r="Z32" s="16">
        <f t="shared" si="17"/>
        <v>-9258.8968353642122</v>
      </c>
      <c r="AA32" s="16">
        <f t="shared" si="17"/>
        <v>-8995.4766595754445</v>
      </c>
      <c r="AB32" s="16">
        <f t="shared" si="17"/>
        <v>-8730.4467599173167</v>
      </c>
      <c r="AC32" s="16">
        <f t="shared" si="17"/>
        <v>-8463.7972995922955</v>
      </c>
      <c r="AD32" s="16">
        <f t="shared" si="17"/>
        <v>-8195.5183816915523</v>
      </c>
      <c r="AE32" s="16">
        <f t="shared" si="17"/>
        <v>-7925.6000488276331</v>
      </c>
      <c r="AF32" s="16">
        <f t="shared" si="17"/>
        <v>-7654.0322827648797</v>
      </c>
      <c r="AG32" s="16">
        <f t="shared" si="17"/>
        <v>-7380.8050040475973</v>
      </c>
      <c r="AH32" s="16">
        <f t="shared" si="17"/>
        <v>-7105.9080716259459</v>
      </c>
      <c r="AI32" s="16">
        <f t="shared" si="17"/>
        <v>-6829.3312824795476</v>
      </c>
      <c r="AJ32" s="16">
        <f t="shared" si="17"/>
        <v>-6551.0643712387937</v>
      </c>
      <c r="AK32" s="16">
        <f t="shared" si="17"/>
        <v>-6271.097009803836</v>
      </c>
      <c r="AL32" s="16">
        <f t="shared" si="17"/>
        <v>-5989.4188069612537</v>
      </c>
      <c r="AM32" s="16">
        <f t="shared" si="17"/>
        <v>-5706.019307998371</v>
      </c>
      <c r="AN32" s="16">
        <f t="shared" si="17"/>
        <v>-5420.887994315226</v>
      </c>
      <c r="AO32" s="16">
        <f t="shared" si="17"/>
        <v>-5134.0142830341638</v>
      </c>
      <c r="AP32" s="16">
        <f t="shared" si="17"/>
        <v>-4845.3875266070409</v>
      </c>
      <c r="AQ32" s="16">
        <f t="shared" si="17"/>
        <v>-4554.9970124200381</v>
      </c>
      <c r="AR32" s="16">
        <f t="shared" si="17"/>
        <v>-4262.8319623960488</v>
      </c>
      <c r="AS32" s="16">
        <f t="shared" si="17"/>
        <v>-3968.8815325946457</v>
      </c>
      <c r="AT32" s="16">
        <f t="shared" si="17"/>
        <v>-3673.1348128095965</v>
      </c>
      <c r="AU32" s="16">
        <f t="shared" si="17"/>
        <v>-3375.5808261639236</v>
      </c>
      <c r="AV32" s="16">
        <f t="shared" si="17"/>
        <v>-3076.2085287024893</v>
      </c>
      <c r="AW32" s="16">
        <f t="shared" si="17"/>
        <v>-2775.0068089820893</v>
      </c>
      <c r="AX32" s="16">
        <f t="shared" si="17"/>
        <v>-2471.9644876590437</v>
      </c>
      <c r="AY32" s="16">
        <f t="shared" si="17"/>
        <v>-2167.0703170742663</v>
      </c>
      <c r="AZ32" s="16">
        <f t="shared" si="17"/>
        <v>-1860.312980835798</v>
      </c>
      <c r="BA32" s="16">
        <f t="shared" si="17"/>
        <v>-1551.6810933987913</v>
      </c>
      <c r="BB32" s="16">
        <f t="shared" si="17"/>
        <v>-1241.1631996429248</v>
      </c>
      <c r="BC32" s="16">
        <f t="shared" si="17"/>
        <v>-928.74777444723895</v>
      </c>
      <c r="BD32" s="16">
        <f t="shared" si="17"/>
        <v>-614.42322226237059</v>
      </c>
      <c r="BE32" s="16">
        <f t="shared" si="17"/>
        <v>-298.17787668017587</v>
      </c>
      <c r="BF32" s="16">
        <f t="shared" si="17"/>
        <v>-7.2145667218137532E-10</v>
      </c>
      <c r="BG32" s="16">
        <f t="shared" si="17"/>
        <v>-7.2586539304886907E-10</v>
      </c>
      <c r="BH32" s="16">
        <f t="shared" si="17"/>
        <v>-7.3030105499326592E-10</v>
      </c>
      <c r="BI32" s="16">
        <f t="shared" si="17"/>
        <v>-7.3476382264772057E-10</v>
      </c>
      <c r="BJ32" s="16">
        <f t="shared" si="17"/>
        <v>-7.392538616514379E-10</v>
      </c>
      <c r="BK32" s="16">
        <f t="shared" si="17"/>
        <v>-7.4377133865582094E-10</v>
      </c>
      <c r="BL32" s="16">
        <f t="shared" si="17"/>
        <v>-7.4831642133065591E-10</v>
      </c>
      <c r="BM32" s="16">
        <f t="shared" si="17"/>
        <v>-7.5288927837033598E-10</v>
      </c>
      <c r="BN32" s="16">
        <f t="shared" si="17"/>
        <v>-7.5749007950012181E-10</v>
      </c>
      <c r="BO32" s="16">
        <f t="shared" si="17"/>
        <v>-7.6211899548244174E-10</v>
      </c>
      <c r="BP32" s="16">
        <f t="shared" si="17"/>
        <v>-7.6677619812322918E-10</v>
      </c>
      <c r="BQ32" s="16">
        <f t="shared" si="17"/>
        <v>-7.714618602782997E-10</v>
      </c>
      <c r="BR32" s="16">
        <f t="shared" si="17"/>
        <v>-7.761761558597666E-10</v>
      </c>
      <c r="BS32" s="16">
        <f t="shared" si="17"/>
        <v>-7.8091925984249586E-10</v>
      </c>
      <c r="BT32" s="16">
        <f t="shared" si="17"/>
        <v>-7.8569134827060017E-10</v>
      </c>
      <c r="BU32" s="16">
        <f t="shared" si="17"/>
        <v>-7.9049259826397343E-10</v>
      </c>
      <c r="BV32" s="16">
        <f t="shared" ref="BV32:CD32" si="18">SUM(BV30:BV31)</f>
        <v>-7.9532318802486428E-10</v>
      </c>
      <c r="BW32" s="16">
        <f t="shared" si="18"/>
        <v>-8.0018329684449046E-10</v>
      </c>
      <c r="BX32" s="16">
        <f t="shared" si="18"/>
        <v>-8.0507310510969332E-10</v>
      </c>
      <c r="BY32" s="16">
        <f t="shared" si="18"/>
        <v>-8.0999279430963294E-10</v>
      </c>
      <c r="BZ32" s="16">
        <f t="shared" si="18"/>
        <v>-8.1494254704252436E-10</v>
      </c>
      <c r="CA32" s="16">
        <f t="shared" si="18"/>
        <v>-8.1992254702241458E-10</v>
      </c>
      <c r="CB32" s="16">
        <f t="shared" si="18"/>
        <v>-8.2493297908600162E-10</v>
      </c>
      <c r="CC32" s="16">
        <f t="shared" si="18"/>
        <v>-8.2997402919949466E-10</v>
      </c>
      <c r="CD32" s="16">
        <f t="shared" si="18"/>
        <v>-8.3504588446551652E-10</v>
      </c>
    </row>
    <row r="33" spans="1:82" x14ac:dyDescent="0.3">
      <c r="B33" s="14">
        <f t="shared" ca="1" si="0"/>
        <v>33</v>
      </c>
      <c r="C33" s="1" t="s">
        <v>30</v>
      </c>
      <c r="D33" s="19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</row>
    <row r="34" spans="1:82" x14ac:dyDescent="0.3">
      <c r="B34" s="14">
        <f t="shared" ca="1" si="0"/>
        <v>34</v>
      </c>
      <c r="D34" s="20" t="s">
        <v>31</v>
      </c>
      <c r="I34" s="18">
        <f>I36-I35</f>
        <v>-500</v>
      </c>
      <c r="J34" s="18">
        <f t="shared" ref="J34:BU34" si="19">J36-J35</f>
        <v>-237.50338723570201</v>
      </c>
      <c r="K34" s="18">
        <f t="shared" si="19"/>
        <v>-238.95473723325705</v>
      </c>
      <c r="L34" s="18">
        <f t="shared" si="19"/>
        <v>-240.41495622775528</v>
      </c>
      <c r="M34" s="18">
        <f t="shared" si="19"/>
        <v>-241.88409841639731</v>
      </c>
      <c r="N34" s="18">
        <f t="shared" si="19"/>
        <v>-243.36221832757499</v>
      </c>
      <c r="O34" s="18">
        <f t="shared" si="19"/>
        <v>-244.84937082289576</v>
      </c>
      <c r="P34" s="18">
        <f t="shared" si="19"/>
        <v>-246.34561109921862</v>
      </c>
      <c r="Q34" s="18">
        <f t="shared" si="19"/>
        <v>-247.85099469070281</v>
      </c>
      <c r="R34" s="18">
        <f t="shared" si="19"/>
        <v>-249.36557747086911</v>
      </c>
      <c r="S34" s="18">
        <f t="shared" si="19"/>
        <v>-250.88941565467354</v>
      </c>
      <c r="T34" s="18">
        <f t="shared" si="19"/>
        <v>-252.42256580059387</v>
      </c>
      <c r="U34" s="18">
        <f t="shared" si="19"/>
        <v>-253.96508481272886</v>
      </c>
      <c r="V34" s="18">
        <f t="shared" si="19"/>
        <v>-255.5170299429102</v>
      </c>
      <c r="W34" s="18">
        <f t="shared" si="19"/>
        <v>-257.07845879282752</v>
      </c>
      <c r="X34" s="18">
        <f t="shared" si="19"/>
        <v>-258.64942931616633</v>
      </c>
      <c r="Y34" s="18">
        <f t="shared" si="19"/>
        <v>-260.22999982075913</v>
      </c>
      <c r="Z34" s="18">
        <f t="shared" si="19"/>
        <v>-261.82022897074921</v>
      </c>
      <c r="AA34" s="18">
        <f t="shared" si="19"/>
        <v>-263.42017578876846</v>
      </c>
      <c r="AB34" s="18">
        <f t="shared" si="19"/>
        <v>-265.0298996581277</v>
      </c>
      <c r="AC34" s="18">
        <f t="shared" si="19"/>
        <v>-266.64946032502081</v>
      </c>
      <c r="AD34" s="18">
        <f t="shared" si="19"/>
        <v>-268.2789179007425</v>
      </c>
      <c r="AE34" s="18">
        <f t="shared" si="19"/>
        <v>-269.91833286391898</v>
      </c>
      <c r="AF34" s="18">
        <f t="shared" si="19"/>
        <v>-271.56776606275298</v>
      </c>
      <c r="AG34" s="18">
        <f t="shared" si="19"/>
        <v>-273.22727871728222</v>
      </c>
      <c r="AH34" s="18">
        <f t="shared" si="19"/>
        <v>-274.89693242165129</v>
      </c>
      <c r="AI34" s="18">
        <f t="shared" si="19"/>
        <v>-276.57678914639814</v>
      </c>
      <c r="AJ34" s="18">
        <f t="shared" si="19"/>
        <v>-278.26691124075393</v>
      </c>
      <c r="AK34" s="18">
        <f t="shared" si="19"/>
        <v>-279.96736143495735</v>
      </c>
      <c r="AL34" s="18">
        <f t="shared" si="19"/>
        <v>-281.67820284258266</v>
      </c>
      <c r="AM34" s="18">
        <f t="shared" si="19"/>
        <v>-283.39949896288249</v>
      </c>
      <c r="AN34" s="18">
        <f t="shared" si="19"/>
        <v>-285.13131368314453</v>
      </c>
      <c r="AO34" s="18">
        <f t="shared" si="19"/>
        <v>-286.87371128106258</v>
      </c>
      <c r="AP34" s="18">
        <f t="shared" si="19"/>
        <v>-288.62675642712264</v>
      </c>
      <c r="AQ34" s="18">
        <f t="shared" si="19"/>
        <v>-290.39051418700291</v>
      </c>
      <c r="AR34" s="18">
        <f t="shared" si="19"/>
        <v>-292.1650500239889</v>
      </c>
      <c r="AS34" s="18">
        <f t="shared" si="19"/>
        <v>-293.950429801403</v>
      </c>
      <c r="AT34" s="18">
        <f t="shared" si="19"/>
        <v>-295.74671978504932</v>
      </c>
      <c r="AU34" s="18">
        <f t="shared" si="19"/>
        <v>-297.55398664567292</v>
      </c>
      <c r="AV34" s="18">
        <f t="shared" si="19"/>
        <v>-299.37229746143453</v>
      </c>
      <c r="AW34" s="18">
        <f t="shared" si="19"/>
        <v>-301.20171972039998</v>
      </c>
      <c r="AX34" s="18">
        <f t="shared" si="19"/>
        <v>-303.04232132304548</v>
      </c>
      <c r="AY34" s="18">
        <f t="shared" si="19"/>
        <v>-304.89417058477744</v>
      </c>
      <c r="AZ34" s="18">
        <f t="shared" si="19"/>
        <v>-306.75733623846816</v>
      </c>
      <c r="BA34" s="18">
        <f t="shared" si="19"/>
        <v>-308.63188743700681</v>
      </c>
      <c r="BB34" s="18">
        <f t="shared" si="19"/>
        <v>-310.51789375586645</v>
      </c>
      <c r="BC34" s="18">
        <f t="shared" si="19"/>
        <v>-312.41542519568594</v>
      </c>
      <c r="BD34" s="18">
        <f t="shared" si="19"/>
        <v>-314.32455218486837</v>
      </c>
      <c r="BE34" s="18">
        <f t="shared" si="19"/>
        <v>-316.24534558219472</v>
      </c>
      <c r="BF34" s="18">
        <f t="shared" si="19"/>
        <v>-298.17787667945441</v>
      </c>
      <c r="BG34" s="18">
        <f t="shared" si="19"/>
        <v>4.4087208674937769E-12</v>
      </c>
      <c r="BH34" s="18">
        <f t="shared" si="19"/>
        <v>4.4356619443968518E-12</v>
      </c>
      <c r="BI34" s="18">
        <f t="shared" si="19"/>
        <v>4.4627676544546477E-12</v>
      </c>
      <c r="BJ34" s="18">
        <f t="shared" si="19"/>
        <v>4.4900390037173573E-12</v>
      </c>
      <c r="BK34" s="18">
        <f t="shared" si="19"/>
        <v>4.5174770043830064E-12</v>
      </c>
      <c r="BL34" s="18">
        <f t="shared" si="19"/>
        <v>4.5450826748350217E-12</v>
      </c>
      <c r="BM34" s="18">
        <f t="shared" si="19"/>
        <v>4.5728570396800275E-12</v>
      </c>
      <c r="BN34" s="18">
        <f t="shared" si="19"/>
        <v>4.6008011297858782E-12</v>
      </c>
      <c r="BO34" s="18">
        <f t="shared" si="19"/>
        <v>4.628915982319914E-12</v>
      </c>
      <c r="BP34" s="18">
        <f t="shared" si="19"/>
        <v>4.657202640787464E-12</v>
      </c>
      <c r="BQ34" s="18">
        <f t="shared" si="19"/>
        <v>4.6856621550705684E-12</v>
      </c>
      <c r="BR34" s="18">
        <f t="shared" si="19"/>
        <v>4.7142955814669518E-12</v>
      </c>
      <c r="BS34" s="18">
        <f t="shared" si="19"/>
        <v>4.7431039827292271E-12</v>
      </c>
      <c r="BT34" s="18">
        <f t="shared" si="19"/>
        <v>4.772088428104339E-12</v>
      </c>
      <c r="BU34" s="18">
        <f t="shared" si="19"/>
        <v>4.8012499933732509E-12</v>
      </c>
      <c r="BV34" s="18">
        <f t="shared" ref="BV34:CD34" si="20">BV36-BV35</f>
        <v>4.830589760890873E-12</v>
      </c>
      <c r="BW34" s="18">
        <f t="shared" si="20"/>
        <v>4.8601088196262354E-12</v>
      </c>
      <c r="BX34" s="18">
        <f t="shared" si="20"/>
        <v>4.8898082652029063E-12</v>
      </c>
      <c r="BY34" s="18">
        <f t="shared" si="20"/>
        <v>4.9196891999396545E-12</v>
      </c>
      <c r="BZ34" s="18">
        <f t="shared" si="20"/>
        <v>4.9497527328913668E-12</v>
      </c>
      <c r="CA34" s="18">
        <f t="shared" si="20"/>
        <v>4.9799999798902096E-12</v>
      </c>
      <c r="CB34" s="18">
        <f t="shared" si="20"/>
        <v>5.0104320635870398E-12</v>
      </c>
      <c r="CC34" s="18">
        <f t="shared" si="20"/>
        <v>5.0410501134930815E-12</v>
      </c>
      <c r="CD34" s="18">
        <f t="shared" si="20"/>
        <v>5.0718552660218413E-12</v>
      </c>
    </row>
    <row r="35" spans="1:82" x14ac:dyDescent="0.3">
      <c r="B35" s="14">
        <f t="shared" ca="1" si="0"/>
        <v>35</v>
      </c>
      <c r="D35" s="20" t="s">
        <v>32</v>
      </c>
      <c r="I35" s="42">
        <v>0</v>
      </c>
      <c r="J35" s="1">
        <f>((1+$G$19)^(1/IF($G$14=1,12,4))-1)*J30</f>
        <v>-82.496612764297979</v>
      </c>
      <c r="K35" s="1">
        <f t="shared" ref="K35:BV35" si="21">((1+$G$19)^(1/IF($G$14=1,12,4))-1)*K30</f>
        <v>-81.045262766742965</v>
      </c>
      <c r="L35" s="1">
        <f t="shared" si="21"/>
        <v>-79.585043772244703</v>
      </c>
      <c r="M35" s="1">
        <f t="shared" si="21"/>
        <v>-78.115901583602707</v>
      </c>
      <c r="N35" s="1">
        <f t="shared" si="21"/>
        <v>-76.637781672425007</v>
      </c>
      <c r="O35" s="1">
        <f t="shared" si="21"/>
        <v>-75.150629177104236</v>
      </c>
      <c r="P35" s="1">
        <f t="shared" si="21"/>
        <v>-73.654388900781385</v>
      </c>
      <c r="Q35" s="1">
        <f t="shared" si="21"/>
        <v>-72.149005309297195</v>
      </c>
      <c r="R35" s="1">
        <f t="shared" si="21"/>
        <v>-70.634422529130887</v>
      </c>
      <c r="S35" s="1">
        <f t="shared" si="21"/>
        <v>-69.110584345326458</v>
      </c>
      <c r="T35" s="1">
        <f t="shared" si="21"/>
        <v>-67.577434199406113</v>
      </c>
      <c r="U35" s="1">
        <f t="shared" si="21"/>
        <v>-66.034915187271139</v>
      </c>
      <c r="V35" s="1">
        <f t="shared" si="21"/>
        <v>-64.482970057089815</v>
      </c>
      <c r="W35" s="1">
        <f t="shared" si="21"/>
        <v>-62.921541207172503</v>
      </c>
      <c r="X35" s="1">
        <f t="shared" si="21"/>
        <v>-61.350570683833652</v>
      </c>
      <c r="Y35" s="1">
        <f t="shared" si="21"/>
        <v>-59.770000179240874</v>
      </c>
      <c r="Z35" s="1">
        <f t="shared" si="21"/>
        <v>-58.179771029250759</v>
      </c>
      <c r="AA35" s="1">
        <f t="shared" si="21"/>
        <v>-56.579824211231518</v>
      </c>
      <c r="AB35" s="1">
        <f t="shared" si="21"/>
        <v>-54.97010034187231</v>
      </c>
      <c r="AC35" s="1">
        <f t="shared" si="21"/>
        <v>-53.350539674979174</v>
      </c>
      <c r="AD35" s="1">
        <f t="shared" si="21"/>
        <v>-51.721082099257522</v>
      </c>
      <c r="AE35" s="1">
        <f t="shared" si="21"/>
        <v>-50.081667136081045</v>
      </c>
      <c r="AF35" s="1">
        <f t="shared" si="21"/>
        <v>-48.432233937246998</v>
      </c>
      <c r="AG35" s="1">
        <f t="shared" si="21"/>
        <v>-46.772721282717775</v>
      </c>
      <c r="AH35" s="1">
        <f t="shared" si="21"/>
        <v>-45.1030675783487</v>
      </c>
      <c r="AI35" s="1">
        <f t="shared" si="21"/>
        <v>-43.423210853601859</v>
      </c>
      <c r="AJ35" s="1">
        <f t="shared" si="21"/>
        <v>-41.733088759246058</v>
      </c>
      <c r="AK35" s="1">
        <f t="shared" si="21"/>
        <v>-40.032638565042667</v>
      </c>
      <c r="AL35" s="1">
        <f t="shared" si="21"/>
        <v>-38.321797157417336</v>
      </c>
      <c r="AM35" s="1">
        <f t="shared" si="21"/>
        <v>-36.600501037117496</v>
      </c>
      <c r="AN35" s="1">
        <f t="shared" si="21"/>
        <v>-34.868686316855495</v>
      </c>
      <c r="AO35" s="1">
        <f t="shared" si="21"/>
        <v>-33.126288718937417</v>
      </c>
      <c r="AP35" s="1">
        <f t="shared" si="21"/>
        <v>-31.37324357287736</v>
      </c>
      <c r="AQ35" s="1">
        <f t="shared" si="21"/>
        <v>-29.609485812997086</v>
      </c>
      <c r="AR35" s="1">
        <f t="shared" si="21"/>
        <v>-27.834949976011117</v>
      </c>
      <c r="AS35" s="1">
        <f t="shared" si="21"/>
        <v>-26.049570198596985</v>
      </c>
      <c r="AT35" s="1">
        <f t="shared" si="21"/>
        <v>-24.253280214950667</v>
      </c>
      <c r="AU35" s="1">
        <f t="shared" si="21"/>
        <v>-22.446013354327068</v>
      </c>
      <c r="AV35" s="1">
        <f t="shared" si="21"/>
        <v>-20.627702538565501</v>
      </c>
      <c r="AW35" s="1">
        <f t="shared" si="21"/>
        <v>-18.798280279600007</v>
      </c>
      <c r="AX35" s="1">
        <f t="shared" si="21"/>
        <v>-16.95767867695449</v>
      </c>
      <c r="AY35" s="1">
        <f t="shared" si="21"/>
        <v>-15.105829415222548</v>
      </c>
      <c r="AZ35" s="1">
        <f t="shared" si="21"/>
        <v>-13.242663761531867</v>
      </c>
      <c r="BA35" s="1">
        <f t="shared" si="21"/>
        <v>-11.368112562993165</v>
      </c>
      <c r="BB35" s="1">
        <f t="shared" si="21"/>
        <v>-9.482106244133524</v>
      </c>
      <c r="BC35" s="1">
        <f t="shared" si="21"/>
        <v>-7.5845748043140322</v>
      </c>
      <c r="BD35" s="1">
        <f t="shared" si="21"/>
        <v>-5.6754478151316619</v>
      </c>
      <c r="BE35" s="1">
        <f t="shared" si="21"/>
        <v>-3.7546544178052574</v>
      </c>
      <c r="BF35" s="1">
        <f t="shared" si="21"/>
        <v>-1.8221233205455605</v>
      </c>
      <c r="BG35" s="1">
        <f t="shared" si="21"/>
        <v>-4.4087208674937769E-12</v>
      </c>
      <c r="BH35" s="1">
        <f t="shared" si="21"/>
        <v>-4.4356619443968518E-12</v>
      </c>
      <c r="BI35" s="1">
        <f t="shared" si="21"/>
        <v>-4.4627676544546477E-12</v>
      </c>
      <c r="BJ35" s="1">
        <f t="shared" si="21"/>
        <v>-4.4900390037173573E-12</v>
      </c>
      <c r="BK35" s="1">
        <f t="shared" si="21"/>
        <v>-4.5174770043830064E-12</v>
      </c>
      <c r="BL35" s="1">
        <f t="shared" si="21"/>
        <v>-4.5450826748350217E-12</v>
      </c>
      <c r="BM35" s="1">
        <f t="shared" si="21"/>
        <v>-4.5728570396800275E-12</v>
      </c>
      <c r="BN35" s="1">
        <f t="shared" si="21"/>
        <v>-4.6008011297858782E-12</v>
      </c>
      <c r="BO35" s="1">
        <f t="shared" si="21"/>
        <v>-4.628915982319914E-12</v>
      </c>
      <c r="BP35" s="1">
        <f t="shared" si="21"/>
        <v>-4.657202640787464E-12</v>
      </c>
      <c r="BQ35" s="1">
        <f t="shared" si="21"/>
        <v>-4.6856621550705684E-12</v>
      </c>
      <c r="BR35" s="1">
        <f t="shared" si="21"/>
        <v>-4.7142955814669518E-12</v>
      </c>
      <c r="BS35" s="1">
        <f t="shared" si="21"/>
        <v>-4.7431039827292271E-12</v>
      </c>
      <c r="BT35" s="1">
        <f t="shared" si="21"/>
        <v>-4.772088428104339E-12</v>
      </c>
      <c r="BU35" s="1">
        <f t="shared" si="21"/>
        <v>-4.8012499933732509E-12</v>
      </c>
      <c r="BV35" s="1">
        <f t="shared" si="21"/>
        <v>-4.830589760890873E-12</v>
      </c>
      <c r="BW35" s="1">
        <f t="shared" ref="BW35:CD35" si="22">((1+$G$19)^(1/IF($G$14=1,12,4))-1)*BW30</f>
        <v>-4.8601088196262354E-12</v>
      </c>
      <c r="BX35" s="1">
        <f t="shared" si="22"/>
        <v>-4.8898082652029063E-12</v>
      </c>
      <c r="BY35" s="1">
        <f t="shared" si="22"/>
        <v>-4.9196891999396545E-12</v>
      </c>
      <c r="BZ35" s="1">
        <f t="shared" si="22"/>
        <v>-4.9497527328913668E-12</v>
      </c>
      <c r="CA35" s="1">
        <f t="shared" si="22"/>
        <v>-4.9799999798902096E-12</v>
      </c>
      <c r="CB35" s="1">
        <f t="shared" si="22"/>
        <v>-5.0104320635870398E-12</v>
      </c>
      <c r="CC35" s="1">
        <f t="shared" si="22"/>
        <v>-5.0410501134930815E-12</v>
      </c>
      <c r="CD35" s="1">
        <f t="shared" si="22"/>
        <v>-5.0718552660218413E-12</v>
      </c>
    </row>
    <row r="36" spans="1:82" x14ac:dyDescent="0.3">
      <c r="B36" s="14">
        <f t="shared" ca="1" si="0"/>
        <v>36</v>
      </c>
      <c r="D36" s="20" t="s">
        <v>33</v>
      </c>
      <c r="I36" s="16">
        <f>I27</f>
        <v>-500</v>
      </c>
      <c r="J36" s="16">
        <f>J27</f>
        <v>-320</v>
      </c>
      <c r="K36" s="16">
        <f t="shared" ref="K36:BV36" si="23">K27</f>
        <v>-320</v>
      </c>
      <c r="L36" s="16">
        <f t="shared" si="23"/>
        <v>-320</v>
      </c>
      <c r="M36" s="16">
        <f t="shared" si="23"/>
        <v>-320</v>
      </c>
      <c r="N36" s="16">
        <f t="shared" si="23"/>
        <v>-320</v>
      </c>
      <c r="O36" s="16">
        <f t="shared" si="23"/>
        <v>-320</v>
      </c>
      <c r="P36" s="16">
        <f t="shared" si="23"/>
        <v>-320</v>
      </c>
      <c r="Q36" s="16">
        <f t="shared" si="23"/>
        <v>-320</v>
      </c>
      <c r="R36" s="16">
        <f t="shared" si="23"/>
        <v>-320</v>
      </c>
      <c r="S36" s="16">
        <f t="shared" si="23"/>
        <v>-320</v>
      </c>
      <c r="T36" s="16">
        <f t="shared" si="23"/>
        <v>-320</v>
      </c>
      <c r="U36" s="16">
        <f t="shared" si="23"/>
        <v>-320</v>
      </c>
      <c r="V36" s="16">
        <f t="shared" si="23"/>
        <v>-320</v>
      </c>
      <c r="W36" s="16">
        <f t="shared" si="23"/>
        <v>-320</v>
      </c>
      <c r="X36" s="16">
        <f t="shared" si="23"/>
        <v>-320</v>
      </c>
      <c r="Y36" s="16">
        <f t="shared" si="23"/>
        <v>-320</v>
      </c>
      <c r="Z36" s="16">
        <f t="shared" si="23"/>
        <v>-320</v>
      </c>
      <c r="AA36" s="16">
        <f t="shared" si="23"/>
        <v>-320</v>
      </c>
      <c r="AB36" s="16">
        <f t="shared" si="23"/>
        <v>-320</v>
      </c>
      <c r="AC36" s="16">
        <f t="shared" si="23"/>
        <v>-320</v>
      </c>
      <c r="AD36" s="16">
        <f t="shared" si="23"/>
        <v>-320</v>
      </c>
      <c r="AE36" s="16">
        <f t="shared" si="23"/>
        <v>-320</v>
      </c>
      <c r="AF36" s="16">
        <f t="shared" si="23"/>
        <v>-320</v>
      </c>
      <c r="AG36" s="16">
        <f t="shared" si="23"/>
        <v>-320</v>
      </c>
      <c r="AH36" s="16">
        <f t="shared" si="23"/>
        <v>-320</v>
      </c>
      <c r="AI36" s="16">
        <f t="shared" si="23"/>
        <v>-320</v>
      </c>
      <c r="AJ36" s="16">
        <f t="shared" si="23"/>
        <v>-320</v>
      </c>
      <c r="AK36" s="16">
        <f t="shared" si="23"/>
        <v>-320</v>
      </c>
      <c r="AL36" s="16">
        <f t="shared" si="23"/>
        <v>-320</v>
      </c>
      <c r="AM36" s="16">
        <f t="shared" si="23"/>
        <v>-320</v>
      </c>
      <c r="AN36" s="16">
        <f t="shared" si="23"/>
        <v>-320</v>
      </c>
      <c r="AO36" s="16">
        <f t="shared" si="23"/>
        <v>-320</v>
      </c>
      <c r="AP36" s="16">
        <f t="shared" si="23"/>
        <v>-320</v>
      </c>
      <c r="AQ36" s="16">
        <f t="shared" si="23"/>
        <v>-320</v>
      </c>
      <c r="AR36" s="16">
        <f t="shared" si="23"/>
        <v>-320</v>
      </c>
      <c r="AS36" s="16">
        <f t="shared" si="23"/>
        <v>-320</v>
      </c>
      <c r="AT36" s="16">
        <f t="shared" si="23"/>
        <v>-320</v>
      </c>
      <c r="AU36" s="16">
        <f t="shared" si="23"/>
        <v>-320</v>
      </c>
      <c r="AV36" s="16">
        <f t="shared" si="23"/>
        <v>-320</v>
      </c>
      <c r="AW36" s="16">
        <f t="shared" si="23"/>
        <v>-320</v>
      </c>
      <c r="AX36" s="16">
        <f t="shared" si="23"/>
        <v>-320</v>
      </c>
      <c r="AY36" s="16">
        <f t="shared" si="23"/>
        <v>-320</v>
      </c>
      <c r="AZ36" s="16">
        <f t="shared" si="23"/>
        <v>-320</v>
      </c>
      <c r="BA36" s="16">
        <f t="shared" si="23"/>
        <v>-320</v>
      </c>
      <c r="BB36" s="16">
        <f t="shared" si="23"/>
        <v>-320</v>
      </c>
      <c r="BC36" s="16">
        <f t="shared" si="23"/>
        <v>-320</v>
      </c>
      <c r="BD36" s="16">
        <f t="shared" si="23"/>
        <v>-320</v>
      </c>
      <c r="BE36" s="16">
        <f t="shared" si="23"/>
        <v>-320</v>
      </c>
      <c r="BF36" s="16">
        <f t="shared" si="23"/>
        <v>-300</v>
      </c>
      <c r="BG36" s="16">
        <f t="shared" si="23"/>
        <v>0</v>
      </c>
      <c r="BH36" s="16">
        <f t="shared" si="23"/>
        <v>0</v>
      </c>
      <c r="BI36" s="16">
        <f t="shared" si="23"/>
        <v>0</v>
      </c>
      <c r="BJ36" s="16">
        <f t="shared" si="23"/>
        <v>0</v>
      </c>
      <c r="BK36" s="16">
        <f t="shared" si="23"/>
        <v>0</v>
      </c>
      <c r="BL36" s="16">
        <f t="shared" si="23"/>
        <v>0</v>
      </c>
      <c r="BM36" s="16">
        <f t="shared" si="23"/>
        <v>0</v>
      </c>
      <c r="BN36" s="16">
        <f t="shared" si="23"/>
        <v>0</v>
      </c>
      <c r="BO36" s="16">
        <f t="shared" si="23"/>
        <v>0</v>
      </c>
      <c r="BP36" s="16">
        <f t="shared" si="23"/>
        <v>0</v>
      </c>
      <c r="BQ36" s="16">
        <f t="shared" si="23"/>
        <v>0</v>
      </c>
      <c r="BR36" s="16">
        <f t="shared" si="23"/>
        <v>0</v>
      </c>
      <c r="BS36" s="16">
        <f t="shared" si="23"/>
        <v>0</v>
      </c>
      <c r="BT36" s="16">
        <f t="shared" si="23"/>
        <v>0</v>
      </c>
      <c r="BU36" s="16">
        <f t="shared" si="23"/>
        <v>0</v>
      </c>
      <c r="BV36" s="16">
        <f t="shared" si="23"/>
        <v>0</v>
      </c>
      <c r="BW36" s="16">
        <f t="shared" ref="BW36:CD36" si="24">BW27</f>
        <v>0</v>
      </c>
      <c r="BX36" s="16">
        <f t="shared" si="24"/>
        <v>0</v>
      </c>
      <c r="BY36" s="16">
        <f t="shared" si="24"/>
        <v>0</v>
      </c>
      <c r="BZ36" s="16">
        <f t="shared" si="24"/>
        <v>0</v>
      </c>
      <c r="CA36" s="16">
        <f t="shared" si="24"/>
        <v>0</v>
      </c>
      <c r="CB36" s="16">
        <f t="shared" si="24"/>
        <v>0</v>
      </c>
      <c r="CC36" s="16">
        <f t="shared" si="24"/>
        <v>0</v>
      </c>
      <c r="CD36" s="16">
        <f t="shared" si="24"/>
        <v>0</v>
      </c>
    </row>
    <row r="37" spans="1:82" x14ac:dyDescent="0.3">
      <c r="B37" s="14">
        <f t="shared" ca="1" si="0"/>
        <v>37</v>
      </c>
      <c r="C37" s="1" t="s">
        <v>35</v>
      </c>
      <c r="D37" s="20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</row>
    <row r="38" spans="1:82" s="13" customFormat="1" ht="15.6" x14ac:dyDescent="0.35">
      <c r="A38" s="12"/>
      <c r="B38" s="14">
        <f t="shared" ca="1" si="0"/>
        <v>38</v>
      </c>
      <c r="D38" s="28" t="s">
        <v>26</v>
      </c>
      <c r="E38" s="12"/>
      <c r="H38" s="12"/>
      <c r="I38" s="12"/>
      <c r="J38" s="39">
        <f t="shared" ref="J38:AO38" si="25">(1+J35/J30)^IF($G$14=1,12,4)-1</f>
        <v>7.5845834945213575E-2</v>
      </c>
      <c r="K38" s="39">
        <f t="shared" si="25"/>
        <v>7.5845834945213575E-2</v>
      </c>
      <c r="L38" s="39">
        <f t="shared" si="25"/>
        <v>7.5845834945213575E-2</v>
      </c>
      <c r="M38" s="39">
        <f t="shared" si="25"/>
        <v>7.5845834945213575E-2</v>
      </c>
      <c r="N38" s="39">
        <f t="shared" si="25"/>
        <v>7.5845834945213575E-2</v>
      </c>
      <c r="O38" s="39">
        <f t="shared" si="25"/>
        <v>7.5845834945213575E-2</v>
      </c>
      <c r="P38" s="39">
        <f t="shared" si="25"/>
        <v>7.5845834945213575E-2</v>
      </c>
      <c r="Q38" s="39">
        <f t="shared" si="25"/>
        <v>7.5845834945213575E-2</v>
      </c>
      <c r="R38" s="39">
        <f t="shared" si="25"/>
        <v>7.5845834945213575E-2</v>
      </c>
      <c r="S38" s="39">
        <f t="shared" si="25"/>
        <v>7.5845834945213575E-2</v>
      </c>
      <c r="T38" s="39">
        <f t="shared" si="25"/>
        <v>7.5845834945213575E-2</v>
      </c>
      <c r="U38" s="39">
        <f t="shared" si="25"/>
        <v>7.5845834945213575E-2</v>
      </c>
      <c r="V38" s="39">
        <f t="shared" si="25"/>
        <v>7.5845834945213575E-2</v>
      </c>
      <c r="W38" s="39">
        <f t="shared" si="25"/>
        <v>7.5845834945213575E-2</v>
      </c>
      <c r="X38" s="39">
        <f t="shared" si="25"/>
        <v>7.5845834945213575E-2</v>
      </c>
      <c r="Y38" s="39">
        <f t="shared" si="25"/>
        <v>7.5845834945213575E-2</v>
      </c>
      <c r="Z38" s="39">
        <f t="shared" si="25"/>
        <v>7.5845834945213575E-2</v>
      </c>
      <c r="AA38" s="39">
        <f t="shared" si="25"/>
        <v>7.5845834945213575E-2</v>
      </c>
      <c r="AB38" s="39">
        <f t="shared" si="25"/>
        <v>7.5845834945213575E-2</v>
      </c>
      <c r="AC38" s="39">
        <f t="shared" si="25"/>
        <v>7.5845834945213575E-2</v>
      </c>
      <c r="AD38" s="39">
        <f t="shared" si="25"/>
        <v>7.5845834945213575E-2</v>
      </c>
      <c r="AE38" s="39">
        <f t="shared" si="25"/>
        <v>7.5845834945213575E-2</v>
      </c>
      <c r="AF38" s="39">
        <f t="shared" si="25"/>
        <v>7.5845834945213575E-2</v>
      </c>
      <c r="AG38" s="39">
        <f t="shared" si="25"/>
        <v>7.5845834945213575E-2</v>
      </c>
      <c r="AH38" s="39">
        <f t="shared" si="25"/>
        <v>7.5845834945213575E-2</v>
      </c>
      <c r="AI38" s="39">
        <f t="shared" si="25"/>
        <v>7.5845834945213575E-2</v>
      </c>
      <c r="AJ38" s="39">
        <f t="shared" si="25"/>
        <v>7.5845834945213575E-2</v>
      </c>
      <c r="AK38" s="39">
        <f t="shared" si="25"/>
        <v>7.5845834945213575E-2</v>
      </c>
      <c r="AL38" s="39">
        <f t="shared" si="25"/>
        <v>7.5845834945213575E-2</v>
      </c>
      <c r="AM38" s="39">
        <f t="shared" si="25"/>
        <v>7.5845834945213575E-2</v>
      </c>
      <c r="AN38" s="39">
        <f t="shared" si="25"/>
        <v>7.5845834945213575E-2</v>
      </c>
      <c r="AO38" s="39">
        <f t="shared" si="25"/>
        <v>7.5845834945213575E-2</v>
      </c>
      <c r="AP38" s="39">
        <f t="shared" ref="AP38:BU38" si="26">(1+AP35/AP30)^IF($G$14=1,12,4)-1</f>
        <v>7.5845834945213575E-2</v>
      </c>
      <c r="AQ38" s="39">
        <f t="shared" si="26"/>
        <v>7.5845834945213575E-2</v>
      </c>
      <c r="AR38" s="39">
        <f t="shared" si="26"/>
        <v>7.5845834945213575E-2</v>
      </c>
      <c r="AS38" s="39">
        <f t="shared" si="26"/>
        <v>7.5845834945213575E-2</v>
      </c>
      <c r="AT38" s="39">
        <f t="shared" si="26"/>
        <v>7.5845834945213575E-2</v>
      </c>
      <c r="AU38" s="39">
        <f t="shared" si="26"/>
        <v>7.5845834945213575E-2</v>
      </c>
      <c r="AV38" s="39">
        <f t="shared" si="26"/>
        <v>7.5845834945213575E-2</v>
      </c>
      <c r="AW38" s="39">
        <f t="shared" si="26"/>
        <v>7.5845834945213575E-2</v>
      </c>
      <c r="AX38" s="39">
        <f t="shared" si="26"/>
        <v>7.5845834945213575E-2</v>
      </c>
      <c r="AY38" s="39">
        <f t="shared" si="26"/>
        <v>7.5845834945213575E-2</v>
      </c>
      <c r="AZ38" s="39">
        <f t="shared" si="26"/>
        <v>7.5845834945213575E-2</v>
      </c>
      <c r="BA38" s="39">
        <f t="shared" si="26"/>
        <v>7.5845834945213575E-2</v>
      </c>
      <c r="BB38" s="39">
        <f t="shared" si="26"/>
        <v>7.5845834945213575E-2</v>
      </c>
      <c r="BC38" s="39">
        <f t="shared" si="26"/>
        <v>7.5845834945213575E-2</v>
      </c>
      <c r="BD38" s="39">
        <f t="shared" si="26"/>
        <v>7.5845834945213575E-2</v>
      </c>
      <c r="BE38" s="39">
        <f t="shared" si="26"/>
        <v>7.5845834945213575E-2</v>
      </c>
      <c r="BF38" s="39">
        <f t="shared" si="26"/>
        <v>7.5845834945213575E-2</v>
      </c>
      <c r="BG38" s="39">
        <f t="shared" si="26"/>
        <v>7.5845834945213575E-2</v>
      </c>
      <c r="BH38" s="39">
        <f t="shared" si="26"/>
        <v>7.5845834945213575E-2</v>
      </c>
      <c r="BI38" s="39">
        <f t="shared" si="26"/>
        <v>7.5845834945213575E-2</v>
      </c>
      <c r="BJ38" s="39">
        <f t="shared" si="26"/>
        <v>7.5845834945213575E-2</v>
      </c>
      <c r="BK38" s="39">
        <f t="shared" si="26"/>
        <v>7.5845834945213575E-2</v>
      </c>
      <c r="BL38" s="39">
        <f t="shared" si="26"/>
        <v>7.5845834945213575E-2</v>
      </c>
      <c r="BM38" s="39">
        <f t="shared" si="26"/>
        <v>7.5845834945213575E-2</v>
      </c>
      <c r="BN38" s="39">
        <f t="shared" si="26"/>
        <v>7.5845834945213575E-2</v>
      </c>
      <c r="BO38" s="39">
        <f t="shared" si="26"/>
        <v>7.5845834945213575E-2</v>
      </c>
      <c r="BP38" s="39">
        <f t="shared" si="26"/>
        <v>7.5845834945213575E-2</v>
      </c>
      <c r="BQ38" s="39">
        <f t="shared" si="26"/>
        <v>7.5845834945213575E-2</v>
      </c>
      <c r="BR38" s="39">
        <f t="shared" si="26"/>
        <v>7.5845834945213575E-2</v>
      </c>
      <c r="BS38" s="39">
        <f t="shared" si="26"/>
        <v>7.5845834945213575E-2</v>
      </c>
      <c r="BT38" s="39">
        <f t="shared" si="26"/>
        <v>7.5845834945213575E-2</v>
      </c>
      <c r="BU38" s="39">
        <f t="shared" si="26"/>
        <v>7.5845834945213575E-2</v>
      </c>
      <c r="BV38" s="39">
        <f t="shared" ref="BV38:CD38" si="27">(1+BV35/BV30)^IF($G$14=1,12,4)-1</f>
        <v>7.5845834945213575E-2</v>
      </c>
      <c r="BW38" s="39">
        <f t="shared" si="27"/>
        <v>7.5845834945213575E-2</v>
      </c>
      <c r="BX38" s="39">
        <f t="shared" si="27"/>
        <v>7.5845834945213575E-2</v>
      </c>
      <c r="BY38" s="39">
        <f t="shared" si="27"/>
        <v>7.5845834945213575E-2</v>
      </c>
      <c r="BZ38" s="39">
        <f t="shared" si="27"/>
        <v>7.5845834945213575E-2</v>
      </c>
      <c r="CA38" s="39">
        <f t="shared" si="27"/>
        <v>7.5845834945213575E-2</v>
      </c>
      <c r="CB38" s="39">
        <f t="shared" si="27"/>
        <v>7.5845834945213575E-2</v>
      </c>
      <c r="CC38" s="39">
        <f t="shared" si="27"/>
        <v>7.5845834945213575E-2</v>
      </c>
      <c r="CD38" s="39">
        <f t="shared" si="27"/>
        <v>7.5845834945213575E-2</v>
      </c>
    </row>
    <row r="39" spans="1:82" x14ac:dyDescent="0.3">
      <c r="B39" s="14">
        <f ca="1">CELL("row",A39)</f>
        <v>39</v>
      </c>
      <c r="D39" s="19" t="s">
        <v>36</v>
      </c>
      <c r="E39" s="19"/>
      <c r="I39" s="1">
        <f>$G$17+SUM($I27:I27)</f>
        <v>15660</v>
      </c>
      <c r="J39" s="1">
        <f>$G$17+SUM($I27:J27)</f>
        <v>15340</v>
      </c>
      <c r="K39" s="1">
        <f>$G$17+SUM($I27:K27)</f>
        <v>15020</v>
      </c>
      <c r="L39" s="1">
        <f>$G$17+SUM($I27:L27)</f>
        <v>14700</v>
      </c>
      <c r="M39" s="1">
        <f>$G$17+SUM($I27:M27)</f>
        <v>14380</v>
      </c>
      <c r="N39" s="1">
        <f>$G$17+SUM($I27:N27)</f>
        <v>14060</v>
      </c>
      <c r="O39" s="1">
        <f>$G$17+SUM($I27:O27)</f>
        <v>13740</v>
      </c>
      <c r="P39" s="1">
        <f>$G$17+SUM($I27:P27)</f>
        <v>13420</v>
      </c>
      <c r="Q39" s="1">
        <f>$G$17+SUM($I27:Q27)</f>
        <v>13100</v>
      </c>
      <c r="R39" s="1">
        <f>$G$17+SUM($I27:R27)</f>
        <v>12780</v>
      </c>
      <c r="S39" s="1">
        <f>$G$17+SUM($I27:S27)</f>
        <v>12460</v>
      </c>
      <c r="T39" s="1">
        <f>$G$17+SUM($I27:T27)</f>
        <v>12140</v>
      </c>
      <c r="U39" s="1">
        <f>$G$17+SUM($I27:U27)</f>
        <v>11820</v>
      </c>
      <c r="V39" s="1">
        <f>$G$17+SUM($I27:V27)</f>
        <v>11500</v>
      </c>
      <c r="W39" s="1">
        <f>$G$17+SUM($I27:W27)</f>
        <v>11180</v>
      </c>
      <c r="X39" s="1">
        <f>$G$17+SUM($I27:X27)</f>
        <v>10860</v>
      </c>
      <c r="Y39" s="1">
        <f>$G$17+SUM($I27:Y27)</f>
        <v>10540</v>
      </c>
      <c r="Z39" s="1">
        <f>$G$17+SUM($I27:Z27)</f>
        <v>10220</v>
      </c>
      <c r="AA39" s="1">
        <f>$G$17+SUM($I27:AA27)</f>
        <v>9900</v>
      </c>
      <c r="AB39" s="1">
        <f>$G$17+SUM($I27:AB27)</f>
        <v>9580</v>
      </c>
      <c r="AC39" s="1">
        <f>$G$17+SUM($I27:AC27)</f>
        <v>9260</v>
      </c>
      <c r="AD39" s="1">
        <f>$G$17+SUM($I27:AD27)</f>
        <v>8940</v>
      </c>
      <c r="AE39" s="1">
        <f>$G$17+SUM($I27:AE27)</f>
        <v>8620</v>
      </c>
      <c r="AF39" s="1">
        <f>$G$17+SUM($I27:AF27)</f>
        <v>8300</v>
      </c>
      <c r="AG39" s="1">
        <f>$G$17+SUM($I27:AG27)</f>
        <v>7980</v>
      </c>
      <c r="AH39" s="1">
        <f>$G$17+SUM($I27:AH27)</f>
        <v>7660</v>
      </c>
      <c r="AI39" s="1">
        <f>$G$17+SUM($I27:AI27)</f>
        <v>7340</v>
      </c>
      <c r="AJ39" s="1">
        <f>$G$17+SUM($I27:AJ27)</f>
        <v>7020</v>
      </c>
      <c r="AK39" s="1">
        <f>$G$17+SUM($I27:AK27)</f>
        <v>6700</v>
      </c>
      <c r="AL39" s="1">
        <f>$G$17+SUM($I27:AL27)</f>
        <v>6380</v>
      </c>
      <c r="AM39" s="1">
        <f>$G$17+SUM($I27:AM27)</f>
        <v>6060</v>
      </c>
      <c r="AN39" s="1">
        <f>$G$17+SUM($I27:AN27)</f>
        <v>5740</v>
      </c>
      <c r="AO39" s="1">
        <f>$G$17+SUM($I27:AO27)</f>
        <v>5420</v>
      </c>
      <c r="AP39" s="1">
        <f>$G$17+SUM($I27:AP27)</f>
        <v>5100</v>
      </c>
      <c r="AQ39" s="1">
        <f>$G$17+SUM($I27:AQ27)</f>
        <v>4780</v>
      </c>
      <c r="AR39" s="1">
        <f>$G$17+SUM($I27:AR27)</f>
        <v>4460</v>
      </c>
      <c r="AS39" s="1">
        <f>$G$17+SUM($I27:AS27)</f>
        <v>4140</v>
      </c>
      <c r="AT39" s="1">
        <f>$G$17+SUM($I27:AT27)</f>
        <v>3820</v>
      </c>
      <c r="AU39" s="1">
        <f>$G$17+SUM($I27:AU27)</f>
        <v>3500</v>
      </c>
      <c r="AV39" s="1">
        <f>$G$17+SUM($I27:AV27)</f>
        <v>3180</v>
      </c>
      <c r="AW39" s="1">
        <f>$G$17+SUM($I27:AW27)</f>
        <v>2860</v>
      </c>
      <c r="AX39" s="1">
        <f>$G$17+SUM($I27:AX27)</f>
        <v>2540</v>
      </c>
      <c r="AY39" s="1">
        <f>$G$17+SUM($I27:AY27)</f>
        <v>2220</v>
      </c>
      <c r="AZ39" s="1">
        <f>$G$17+SUM($I27:AZ27)</f>
        <v>1900</v>
      </c>
      <c r="BA39" s="1">
        <f>$G$17+SUM($I27:BA27)</f>
        <v>1580</v>
      </c>
      <c r="BB39" s="1">
        <f>$G$17+SUM($I27:BB27)</f>
        <v>1260</v>
      </c>
      <c r="BC39" s="1">
        <f>$G$17+SUM($I27:BC27)</f>
        <v>940</v>
      </c>
      <c r="BD39" s="1">
        <f>$G$17+SUM($I27:BD27)</f>
        <v>620</v>
      </c>
      <c r="BE39" s="1">
        <f>$G$17+SUM($I27:BE27)</f>
        <v>300</v>
      </c>
      <c r="BF39" s="1">
        <f>$G$17+SUM($I27:BF27)</f>
        <v>0</v>
      </c>
      <c r="BG39" s="1">
        <f>$G$17+SUM($I27:BG27)</f>
        <v>0</v>
      </c>
      <c r="BH39" s="1">
        <f>$G$17+SUM($I27:BH27)</f>
        <v>0</v>
      </c>
      <c r="BI39" s="1">
        <f>$G$17+SUM($I27:BI27)</f>
        <v>0</v>
      </c>
      <c r="BJ39" s="1">
        <f>$G$17+SUM($I27:BJ27)</f>
        <v>0</v>
      </c>
      <c r="BK39" s="1">
        <f>$G$17+SUM($I27:BK27)</f>
        <v>0</v>
      </c>
      <c r="BL39" s="1">
        <f>$G$17+SUM($I27:BL27)</f>
        <v>0</v>
      </c>
      <c r="BM39" s="1">
        <f>$G$17+SUM($I27:BM27)</f>
        <v>0</v>
      </c>
      <c r="BN39" s="1">
        <f>$G$17+SUM($I27:BN27)</f>
        <v>0</v>
      </c>
      <c r="BO39" s="1">
        <f>$G$17+SUM($I27:BO27)</f>
        <v>0</v>
      </c>
      <c r="BP39" s="1">
        <f>$G$17+SUM($I27:BP27)</f>
        <v>0</v>
      </c>
      <c r="BQ39" s="1">
        <f>$G$17+SUM($I27:BQ27)</f>
        <v>0</v>
      </c>
      <c r="BR39" s="1">
        <f>$G$17+SUM($I27:BR27)</f>
        <v>0</v>
      </c>
      <c r="BS39" s="1">
        <f>$G$17+SUM($I27:BS27)</f>
        <v>0</v>
      </c>
      <c r="BT39" s="1">
        <f>$G$17+SUM($I27:BT27)</f>
        <v>0</v>
      </c>
      <c r="BU39" s="1">
        <f>$G$17+SUM($I27:BU27)</f>
        <v>0</v>
      </c>
      <c r="BV39" s="1">
        <f>$G$17+SUM($I27:BV27)</f>
        <v>0</v>
      </c>
      <c r="BW39" s="1">
        <f>$G$17+SUM($I27:BW27)</f>
        <v>0</v>
      </c>
      <c r="BX39" s="1">
        <f>$G$17+SUM($I27:BX27)</f>
        <v>0</v>
      </c>
      <c r="BY39" s="1">
        <f>$G$17+SUM($I27:BY27)</f>
        <v>0</v>
      </c>
      <c r="BZ39" s="1">
        <f>$G$17+SUM($I27:BZ27)</f>
        <v>0</v>
      </c>
      <c r="CA39" s="1">
        <f>$G$17+SUM($I27:CA27)</f>
        <v>0</v>
      </c>
      <c r="CB39" s="1">
        <f>$G$17+SUM($I27:CB27)</f>
        <v>0</v>
      </c>
      <c r="CC39" s="1">
        <f>$G$17+SUM($I27:CC27)</f>
        <v>0</v>
      </c>
      <c r="CD39" s="1">
        <f>$G$17+SUM($I27:CD27)</f>
        <v>0</v>
      </c>
    </row>
    <row r="40" spans="1:82" x14ac:dyDescent="0.3">
      <c r="B40" s="14">
        <f t="shared" ca="1" si="0"/>
        <v>40</v>
      </c>
      <c r="E40" s="20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</row>
    <row r="41" spans="1:82" x14ac:dyDescent="0.3">
      <c r="B41" s="14">
        <f t="shared" ca="1" si="0"/>
        <v>41</v>
      </c>
      <c r="C41" s="44" t="s">
        <v>69</v>
      </c>
      <c r="E41" s="20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</row>
    <row r="42" spans="1:82" x14ac:dyDescent="0.3">
      <c r="B42" s="14">
        <f t="shared" ca="1" si="0"/>
        <v>42</v>
      </c>
      <c r="D42" s="1" t="s">
        <v>43</v>
      </c>
      <c r="E42" s="20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</row>
    <row r="43" spans="1:82" x14ac:dyDescent="0.3">
      <c r="B43" s="14">
        <f t="shared" ca="1" si="0"/>
        <v>43</v>
      </c>
      <c r="E43" s="19" t="s">
        <v>47</v>
      </c>
      <c r="I43" s="1">
        <f>G6</f>
        <v>14000</v>
      </c>
    </row>
    <row r="44" spans="1:82" x14ac:dyDescent="0.3">
      <c r="B44" s="14">
        <f t="shared" ca="1" si="0"/>
        <v>44</v>
      </c>
      <c r="E44" s="15" t="s">
        <v>48</v>
      </c>
      <c r="I44" s="1">
        <f>I43</f>
        <v>14000</v>
      </c>
    </row>
    <row r="45" spans="1:82" x14ac:dyDescent="0.3">
      <c r="B45" s="14">
        <f t="shared" ca="1" si="0"/>
        <v>45</v>
      </c>
      <c r="D45" s="1" t="s">
        <v>44</v>
      </c>
    </row>
    <row r="46" spans="1:82" x14ac:dyDescent="0.3">
      <c r="B46" s="14">
        <f t="shared" ca="1" si="0"/>
        <v>46</v>
      </c>
      <c r="E46" s="15" t="s">
        <v>49</v>
      </c>
      <c r="I46" s="1">
        <f>I34</f>
        <v>-500</v>
      </c>
      <c r="J46" s="1">
        <f t="shared" ref="J46:BU46" si="28">J34</f>
        <v>-237.50338723570201</v>
      </c>
      <c r="K46" s="1">
        <f t="shared" si="28"/>
        <v>-238.95473723325705</v>
      </c>
      <c r="L46" s="1">
        <f t="shared" si="28"/>
        <v>-240.41495622775528</v>
      </c>
      <c r="M46" s="1">
        <f t="shared" si="28"/>
        <v>-241.88409841639731</v>
      </c>
      <c r="N46" s="1">
        <f t="shared" si="28"/>
        <v>-243.36221832757499</v>
      </c>
      <c r="O46" s="1">
        <f t="shared" si="28"/>
        <v>-244.84937082289576</v>
      </c>
      <c r="P46" s="1">
        <f t="shared" si="28"/>
        <v>-246.34561109921862</v>
      </c>
      <c r="Q46" s="1">
        <f t="shared" si="28"/>
        <v>-247.85099469070281</v>
      </c>
      <c r="R46" s="1">
        <f t="shared" si="28"/>
        <v>-249.36557747086911</v>
      </c>
      <c r="S46" s="1">
        <f t="shared" si="28"/>
        <v>-250.88941565467354</v>
      </c>
      <c r="T46" s="1">
        <f t="shared" si="28"/>
        <v>-252.42256580059387</v>
      </c>
      <c r="U46" s="1">
        <f t="shared" si="28"/>
        <v>-253.96508481272886</v>
      </c>
      <c r="V46" s="1">
        <f t="shared" si="28"/>
        <v>-255.5170299429102</v>
      </c>
      <c r="W46" s="1">
        <f t="shared" si="28"/>
        <v>-257.07845879282752</v>
      </c>
      <c r="X46" s="1">
        <f t="shared" si="28"/>
        <v>-258.64942931616633</v>
      </c>
      <c r="Y46" s="1">
        <f t="shared" si="28"/>
        <v>-260.22999982075913</v>
      </c>
      <c r="Z46" s="1">
        <f t="shared" si="28"/>
        <v>-261.82022897074921</v>
      </c>
      <c r="AA46" s="1">
        <f t="shared" si="28"/>
        <v>-263.42017578876846</v>
      </c>
      <c r="AB46" s="1">
        <f t="shared" si="28"/>
        <v>-265.0298996581277</v>
      </c>
      <c r="AC46" s="1">
        <f t="shared" si="28"/>
        <v>-266.64946032502081</v>
      </c>
      <c r="AD46" s="1">
        <f t="shared" si="28"/>
        <v>-268.2789179007425</v>
      </c>
      <c r="AE46" s="1">
        <f t="shared" si="28"/>
        <v>-269.91833286391898</v>
      </c>
      <c r="AF46" s="1">
        <f t="shared" si="28"/>
        <v>-271.56776606275298</v>
      </c>
      <c r="AG46" s="1">
        <f t="shared" si="28"/>
        <v>-273.22727871728222</v>
      </c>
      <c r="AH46" s="1">
        <f t="shared" si="28"/>
        <v>-274.89693242165129</v>
      </c>
      <c r="AI46" s="1">
        <f t="shared" si="28"/>
        <v>-276.57678914639814</v>
      </c>
      <c r="AJ46" s="1">
        <f t="shared" si="28"/>
        <v>-278.26691124075393</v>
      </c>
      <c r="AK46" s="1">
        <f t="shared" si="28"/>
        <v>-279.96736143495735</v>
      </c>
      <c r="AL46" s="1">
        <f t="shared" si="28"/>
        <v>-281.67820284258266</v>
      </c>
      <c r="AM46" s="1">
        <f t="shared" si="28"/>
        <v>-283.39949896288249</v>
      </c>
      <c r="AN46" s="1">
        <f t="shared" si="28"/>
        <v>-285.13131368314453</v>
      </c>
      <c r="AO46" s="1">
        <f t="shared" si="28"/>
        <v>-286.87371128106258</v>
      </c>
      <c r="AP46" s="1">
        <f t="shared" si="28"/>
        <v>-288.62675642712264</v>
      </c>
      <c r="AQ46" s="1">
        <f t="shared" si="28"/>
        <v>-290.39051418700291</v>
      </c>
      <c r="AR46" s="1">
        <f t="shared" si="28"/>
        <v>-292.1650500239889</v>
      </c>
      <c r="AS46" s="1">
        <f t="shared" si="28"/>
        <v>-293.950429801403</v>
      </c>
      <c r="AT46" s="1">
        <f t="shared" si="28"/>
        <v>-295.74671978504932</v>
      </c>
      <c r="AU46" s="1">
        <f t="shared" si="28"/>
        <v>-297.55398664567292</v>
      </c>
      <c r="AV46" s="1">
        <f t="shared" si="28"/>
        <v>-299.37229746143453</v>
      </c>
      <c r="AW46" s="1">
        <f t="shared" si="28"/>
        <v>-301.20171972039998</v>
      </c>
      <c r="AX46" s="1">
        <f t="shared" si="28"/>
        <v>-303.04232132304548</v>
      </c>
      <c r="AY46" s="1">
        <f t="shared" si="28"/>
        <v>-304.89417058477744</v>
      </c>
      <c r="AZ46" s="1">
        <f t="shared" si="28"/>
        <v>-306.75733623846816</v>
      </c>
      <c r="BA46" s="1">
        <f t="shared" si="28"/>
        <v>-308.63188743700681</v>
      </c>
      <c r="BB46" s="1">
        <f t="shared" si="28"/>
        <v>-310.51789375586645</v>
      </c>
      <c r="BC46" s="1">
        <f t="shared" si="28"/>
        <v>-312.41542519568594</v>
      </c>
      <c r="BD46" s="1">
        <f t="shared" si="28"/>
        <v>-314.32455218486837</v>
      </c>
      <c r="BE46" s="1">
        <f t="shared" si="28"/>
        <v>-316.24534558219472</v>
      </c>
      <c r="BF46" s="1">
        <f t="shared" si="28"/>
        <v>-298.17787667945441</v>
      </c>
      <c r="BG46" s="1">
        <f t="shared" si="28"/>
        <v>4.4087208674937769E-12</v>
      </c>
      <c r="BH46" s="1">
        <f t="shared" si="28"/>
        <v>4.4356619443968518E-12</v>
      </c>
      <c r="BI46" s="1">
        <f t="shared" si="28"/>
        <v>4.4627676544546477E-12</v>
      </c>
      <c r="BJ46" s="1">
        <f t="shared" si="28"/>
        <v>4.4900390037173573E-12</v>
      </c>
      <c r="BK46" s="1">
        <f t="shared" si="28"/>
        <v>4.5174770043830064E-12</v>
      </c>
      <c r="BL46" s="1">
        <f t="shared" si="28"/>
        <v>4.5450826748350217E-12</v>
      </c>
      <c r="BM46" s="1">
        <f t="shared" si="28"/>
        <v>4.5728570396800275E-12</v>
      </c>
      <c r="BN46" s="1">
        <f t="shared" si="28"/>
        <v>4.6008011297858782E-12</v>
      </c>
      <c r="BO46" s="1">
        <f t="shared" si="28"/>
        <v>4.628915982319914E-12</v>
      </c>
      <c r="BP46" s="1">
        <f t="shared" si="28"/>
        <v>4.657202640787464E-12</v>
      </c>
      <c r="BQ46" s="1">
        <f t="shared" si="28"/>
        <v>4.6856621550705684E-12</v>
      </c>
      <c r="BR46" s="1">
        <f t="shared" si="28"/>
        <v>4.7142955814669518E-12</v>
      </c>
      <c r="BS46" s="1">
        <f t="shared" si="28"/>
        <v>4.7431039827292271E-12</v>
      </c>
      <c r="BT46" s="1">
        <f t="shared" si="28"/>
        <v>4.772088428104339E-12</v>
      </c>
      <c r="BU46" s="1">
        <f t="shared" si="28"/>
        <v>4.8012499933732509E-12</v>
      </c>
      <c r="BV46" s="1">
        <f t="shared" ref="BV46:CD46" si="29">BV34</f>
        <v>4.830589760890873E-12</v>
      </c>
      <c r="BW46" s="1">
        <f t="shared" si="29"/>
        <v>4.8601088196262354E-12</v>
      </c>
      <c r="BX46" s="1">
        <f t="shared" si="29"/>
        <v>4.8898082652029063E-12</v>
      </c>
      <c r="BY46" s="1">
        <f t="shared" si="29"/>
        <v>4.9196891999396545E-12</v>
      </c>
      <c r="BZ46" s="1">
        <f t="shared" si="29"/>
        <v>4.9497527328913668E-12</v>
      </c>
      <c r="CA46" s="1">
        <f t="shared" si="29"/>
        <v>4.9799999798902096E-12</v>
      </c>
      <c r="CB46" s="1">
        <f t="shared" si="29"/>
        <v>5.0104320635870398E-12</v>
      </c>
      <c r="CC46" s="1">
        <f t="shared" si="29"/>
        <v>5.0410501134930815E-12</v>
      </c>
      <c r="CD46" s="1">
        <f t="shared" si="29"/>
        <v>5.0718552660218413E-12</v>
      </c>
    </row>
    <row r="47" spans="1:82" x14ac:dyDescent="0.3">
      <c r="B47" s="14">
        <f t="shared" ca="1" si="0"/>
        <v>47</v>
      </c>
      <c r="E47" s="15" t="s">
        <v>50</v>
      </c>
      <c r="I47" s="1">
        <f>I46</f>
        <v>-500</v>
      </c>
      <c r="J47" s="1">
        <f t="shared" ref="J47:BU47" si="30">J46</f>
        <v>-237.50338723570201</v>
      </c>
      <c r="K47" s="1">
        <f t="shared" si="30"/>
        <v>-238.95473723325705</v>
      </c>
      <c r="L47" s="1">
        <f t="shared" si="30"/>
        <v>-240.41495622775528</v>
      </c>
      <c r="M47" s="1">
        <f t="shared" si="30"/>
        <v>-241.88409841639731</v>
      </c>
      <c r="N47" s="1">
        <f t="shared" si="30"/>
        <v>-243.36221832757499</v>
      </c>
      <c r="O47" s="1">
        <f t="shared" si="30"/>
        <v>-244.84937082289576</v>
      </c>
      <c r="P47" s="1">
        <f t="shared" si="30"/>
        <v>-246.34561109921862</v>
      </c>
      <c r="Q47" s="1">
        <f t="shared" si="30"/>
        <v>-247.85099469070281</v>
      </c>
      <c r="R47" s="1">
        <f t="shared" si="30"/>
        <v>-249.36557747086911</v>
      </c>
      <c r="S47" s="1">
        <f t="shared" si="30"/>
        <v>-250.88941565467354</v>
      </c>
      <c r="T47" s="1">
        <f t="shared" si="30"/>
        <v>-252.42256580059387</v>
      </c>
      <c r="U47" s="1">
        <f t="shared" si="30"/>
        <v>-253.96508481272886</v>
      </c>
      <c r="V47" s="1">
        <f t="shared" si="30"/>
        <v>-255.5170299429102</v>
      </c>
      <c r="W47" s="1">
        <f t="shared" si="30"/>
        <v>-257.07845879282752</v>
      </c>
      <c r="X47" s="1">
        <f t="shared" si="30"/>
        <v>-258.64942931616633</v>
      </c>
      <c r="Y47" s="1">
        <f t="shared" si="30"/>
        <v>-260.22999982075913</v>
      </c>
      <c r="Z47" s="1">
        <f t="shared" si="30"/>
        <v>-261.82022897074921</v>
      </c>
      <c r="AA47" s="1">
        <f t="shared" si="30"/>
        <v>-263.42017578876846</v>
      </c>
      <c r="AB47" s="1">
        <f t="shared" si="30"/>
        <v>-265.0298996581277</v>
      </c>
      <c r="AC47" s="1">
        <f t="shared" si="30"/>
        <v>-266.64946032502081</v>
      </c>
      <c r="AD47" s="1">
        <f t="shared" si="30"/>
        <v>-268.2789179007425</v>
      </c>
      <c r="AE47" s="1">
        <f t="shared" si="30"/>
        <v>-269.91833286391898</v>
      </c>
      <c r="AF47" s="1">
        <f t="shared" si="30"/>
        <v>-271.56776606275298</v>
      </c>
      <c r="AG47" s="1">
        <f t="shared" si="30"/>
        <v>-273.22727871728222</v>
      </c>
      <c r="AH47" s="1">
        <f t="shared" si="30"/>
        <v>-274.89693242165129</v>
      </c>
      <c r="AI47" s="1">
        <f t="shared" si="30"/>
        <v>-276.57678914639814</v>
      </c>
      <c r="AJ47" s="1">
        <f t="shared" si="30"/>
        <v>-278.26691124075393</v>
      </c>
      <c r="AK47" s="1">
        <f t="shared" si="30"/>
        <v>-279.96736143495735</v>
      </c>
      <c r="AL47" s="1">
        <f t="shared" si="30"/>
        <v>-281.67820284258266</v>
      </c>
      <c r="AM47" s="1">
        <f t="shared" si="30"/>
        <v>-283.39949896288249</v>
      </c>
      <c r="AN47" s="1">
        <f t="shared" si="30"/>
        <v>-285.13131368314453</v>
      </c>
      <c r="AO47" s="1">
        <f t="shared" si="30"/>
        <v>-286.87371128106258</v>
      </c>
      <c r="AP47" s="1">
        <f t="shared" si="30"/>
        <v>-288.62675642712264</v>
      </c>
      <c r="AQ47" s="1">
        <f t="shared" si="30"/>
        <v>-290.39051418700291</v>
      </c>
      <c r="AR47" s="1">
        <f t="shared" si="30"/>
        <v>-292.1650500239889</v>
      </c>
      <c r="AS47" s="1">
        <f t="shared" si="30"/>
        <v>-293.950429801403</v>
      </c>
      <c r="AT47" s="1">
        <f t="shared" si="30"/>
        <v>-295.74671978504932</v>
      </c>
      <c r="AU47" s="1">
        <f t="shared" si="30"/>
        <v>-297.55398664567292</v>
      </c>
      <c r="AV47" s="1">
        <f t="shared" si="30"/>
        <v>-299.37229746143453</v>
      </c>
      <c r="AW47" s="1">
        <f t="shared" si="30"/>
        <v>-301.20171972039998</v>
      </c>
      <c r="AX47" s="1">
        <f t="shared" si="30"/>
        <v>-303.04232132304548</v>
      </c>
      <c r="AY47" s="1">
        <f t="shared" si="30"/>
        <v>-304.89417058477744</v>
      </c>
      <c r="AZ47" s="1">
        <f t="shared" si="30"/>
        <v>-306.75733623846816</v>
      </c>
      <c r="BA47" s="1">
        <f t="shared" si="30"/>
        <v>-308.63188743700681</v>
      </c>
      <c r="BB47" s="1">
        <f t="shared" si="30"/>
        <v>-310.51789375586645</v>
      </c>
      <c r="BC47" s="1">
        <f t="shared" si="30"/>
        <v>-312.41542519568594</v>
      </c>
      <c r="BD47" s="1">
        <f t="shared" si="30"/>
        <v>-314.32455218486837</v>
      </c>
      <c r="BE47" s="1">
        <f t="shared" si="30"/>
        <v>-316.24534558219472</v>
      </c>
      <c r="BF47" s="1">
        <f t="shared" si="30"/>
        <v>-298.17787667945441</v>
      </c>
      <c r="BG47" s="1">
        <f t="shared" si="30"/>
        <v>4.4087208674937769E-12</v>
      </c>
      <c r="BH47" s="1">
        <f t="shared" si="30"/>
        <v>4.4356619443968518E-12</v>
      </c>
      <c r="BI47" s="1">
        <f t="shared" si="30"/>
        <v>4.4627676544546477E-12</v>
      </c>
      <c r="BJ47" s="1">
        <f t="shared" si="30"/>
        <v>4.4900390037173573E-12</v>
      </c>
      <c r="BK47" s="1">
        <f t="shared" si="30"/>
        <v>4.5174770043830064E-12</v>
      </c>
      <c r="BL47" s="1">
        <f t="shared" si="30"/>
        <v>4.5450826748350217E-12</v>
      </c>
      <c r="BM47" s="1">
        <f t="shared" si="30"/>
        <v>4.5728570396800275E-12</v>
      </c>
      <c r="BN47" s="1">
        <f t="shared" si="30"/>
        <v>4.6008011297858782E-12</v>
      </c>
      <c r="BO47" s="1">
        <f t="shared" si="30"/>
        <v>4.628915982319914E-12</v>
      </c>
      <c r="BP47" s="1">
        <f t="shared" si="30"/>
        <v>4.657202640787464E-12</v>
      </c>
      <c r="BQ47" s="1">
        <f t="shared" si="30"/>
        <v>4.6856621550705684E-12</v>
      </c>
      <c r="BR47" s="1">
        <f t="shared" si="30"/>
        <v>4.7142955814669518E-12</v>
      </c>
      <c r="BS47" s="1">
        <f t="shared" si="30"/>
        <v>4.7431039827292271E-12</v>
      </c>
      <c r="BT47" s="1">
        <f t="shared" si="30"/>
        <v>4.772088428104339E-12</v>
      </c>
      <c r="BU47" s="1">
        <f t="shared" si="30"/>
        <v>4.8012499933732509E-12</v>
      </c>
      <c r="BV47" s="1">
        <f t="shared" ref="BV47:CD47" si="31">BV46</f>
        <v>4.830589760890873E-12</v>
      </c>
      <c r="BW47" s="1">
        <f t="shared" si="31"/>
        <v>4.8601088196262354E-12</v>
      </c>
      <c r="BX47" s="1">
        <f t="shared" si="31"/>
        <v>4.8898082652029063E-12</v>
      </c>
      <c r="BY47" s="1">
        <f t="shared" si="31"/>
        <v>4.9196891999396545E-12</v>
      </c>
      <c r="BZ47" s="1">
        <f t="shared" si="31"/>
        <v>4.9497527328913668E-12</v>
      </c>
      <c r="CA47" s="1">
        <f t="shared" si="31"/>
        <v>4.9799999798902096E-12</v>
      </c>
      <c r="CB47" s="1">
        <f t="shared" si="31"/>
        <v>5.0104320635870398E-12</v>
      </c>
      <c r="CC47" s="1">
        <f t="shared" si="31"/>
        <v>5.0410501134930815E-12</v>
      </c>
      <c r="CD47" s="1">
        <f t="shared" si="31"/>
        <v>5.0718552660218413E-12</v>
      </c>
    </row>
    <row r="48" spans="1:82" x14ac:dyDescent="0.3">
      <c r="B48" s="14">
        <f t="shared" ca="1" si="0"/>
        <v>48</v>
      </c>
      <c r="D48" s="1" t="s">
        <v>45</v>
      </c>
    </row>
    <row r="49" spans="2:82" x14ac:dyDescent="0.3">
      <c r="B49" s="14">
        <f t="shared" ca="1" si="0"/>
        <v>49</v>
      </c>
      <c r="E49" s="15" t="s">
        <v>52</v>
      </c>
      <c r="I49" s="1">
        <f>I35</f>
        <v>0</v>
      </c>
      <c r="J49" s="1">
        <f t="shared" ref="J49:BU49" si="32">J35</f>
        <v>-82.496612764297979</v>
      </c>
      <c r="K49" s="1">
        <f t="shared" si="32"/>
        <v>-81.045262766742965</v>
      </c>
      <c r="L49" s="1">
        <f t="shared" si="32"/>
        <v>-79.585043772244703</v>
      </c>
      <c r="M49" s="1">
        <f t="shared" si="32"/>
        <v>-78.115901583602707</v>
      </c>
      <c r="N49" s="1">
        <f t="shared" si="32"/>
        <v>-76.637781672425007</v>
      </c>
      <c r="O49" s="1">
        <f t="shared" si="32"/>
        <v>-75.150629177104236</v>
      </c>
      <c r="P49" s="1">
        <f t="shared" si="32"/>
        <v>-73.654388900781385</v>
      </c>
      <c r="Q49" s="1">
        <f t="shared" si="32"/>
        <v>-72.149005309297195</v>
      </c>
      <c r="R49" s="1">
        <f t="shared" si="32"/>
        <v>-70.634422529130887</v>
      </c>
      <c r="S49" s="1">
        <f t="shared" si="32"/>
        <v>-69.110584345326458</v>
      </c>
      <c r="T49" s="1">
        <f t="shared" si="32"/>
        <v>-67.577434199406113</v>
      </c>
      <c r="U49" s="1">
        <f t="shared" si="32"/>
        <v>-66.034915187271139</v>
      </c>
      <c r="V49" s="1">
        <f t="shared" si="32"/>
        <v>-64.482970057089815</v>
      </c>
      <c r="W49" s="1">
        <f t="shared" si="32"/>
        <v>-62.921541207172503</v>
      </c>
      <c r="X49" s="1">
        <f t="shared" si="32"/>
        <v>-61.350570683833652</v>
      </c>
      <c r="Y49" s="1">
        <f t="shared" si="32"/>
        <v>-59.770000179240874</v>
      </c>
      <c r="Z49" s="1">
        <f t="shared" si="32"/>
        <v>-58.179771029250759</v>
      </c>
      <c r="AA49" s="1">
        <f t="shared" si="32"/>
        <v>-56.579824211231518</v>
      </c>
      <c r="AB49" s="1">
        <f t="shared" si="32"/>
        <v>-54.97010034187231</v>
      </c>
      <c r="AC49" s="1">
        <f t="shared" si="32"/>
        <v>-53.350539674979174</v>
      </c>
      <c r="AD49" s="1">
        <f t="shared" si="32"/>
        <v>-51.721082099257522</v>
      </c>
      <c r="AE49" s="1">
        <f t="shared" si="32"/>
        <v>-50.081667136081045</v>
      </c>
      <c r="AF49" s="1">
        <f t="shared" si="32"/>
        <v>-48.432233937246998</v>
      </c>
      <c r="AG49" s="1">
        <f t="shared" si="32"/>
        <v>-46.772721282717775</v>
      </c>
      <c r="AH49" s="1">
        <f t="shared" si="32"/>
        <v>-45.1030675783487</v>
      </c>
      <c r="AI49" s="1">
        <f t="shared" si="32"/>
        <v>-43.423210853601859</v>
      </c>
      <c r="AJ49" s="1">
        <f t="shared" si="32"/>
        <v>-41.733088759246058</v>
      </c>
      <c r="AK49" s="1">
        <f t="shared" si="32"/>
        <v>-40.032638565042667</v>
      </c>
      <c r="AL49" s="1">
        <f t="shared" si="32"/>
        <v>-38.321797157417336</v>
      </c>
      <c r="AM49" s="1">
        <f t="shared" si="32"/>
        <v>-36.600501037117496</v>
      </c>
      <c r="AN49" s="1">
        <f t="shared" si="32"/>
        <v>-34.868686316855495</v>
      </c>
      <c r="AO49" s="1">
        <f t="shared" si="32"/>
        <v>-33.126288718937417</v>
      </c>
      <c r="AP49" s="1">
        <f t="shared" si="32"/>
        <v>-31.37324357287736</v>
      </c>
      <c r="AQ49" s="1">
        <f t="shared" si="32"/>
        <v>-29.609485812997086</v>
      </c>
      <c r="AR49" s="1">
        <f t="shared" si="32"/>
        <v>-27.834949976011117</v>
      </c>
      <c r="AS49" s="1">
        <f t="shared" si="32"/>
        <v>-26.049570198596985</v>
      </c>
      <c r="AT49" s="1">
        <f t="shared" si="32"/>
        <v>-24.253280214950667</v>
      </c>
      <c r="AU49" s="1">
        <f t="shared" si="32"/>
        <v>-22.446013354327068</v>
      </c>
      <c r="AV49" s="1">
        <f t="shared" si="32"/>
        <v>-20.627702538565501</v>
      </c>
      <c r="AW49" s="1">
        <f t="shared" si="32"/>
        <v>-18.798280279600007</v>
      </c>
      <c r="AX49" s="1">
        <f t="shared" si="32"/>
        <v>-16.95767867695449</v>
      </c>
      <c r="AY49" s="1">
        <f t="shared" si="32"/>
        <v>-15.105829415222548</v>
      </c>
      <c r="AZ49" s="1">
        <f t="shared" si="32"/>
        <v>-13.242663761531867</v>
      </c>
      <c r="BA49" s="1">
        <f t="shared" si="32"/>
        <v>-11.368112562993165</v>
      </c>
      <c r="BB49" s="1">
        <f t="shared" si="32"/>
        <v>-9.482106244133524</v>
      </c>
      <c r="BC49" s="1">
        <f t="shared" si="32"/>
        <v>-7.5845748043140322</v>
      </c>
      <c r="BD49" s="1">
        <f t="shared" si="32"/>
        <v>-5.6754478151316619</v>
      </c>
      <c r="BE49" s="1">
        <f t="shared" si="32"/>
        <v>-3.7546544178052574</v>
      </c>
      <c r="BF49" s="1">
        <f t="shared" si="32"/>
        <v>-1.8221233205455605</v>
      </c>
      <c r="BG49" s="1">
        <f t="shared" si="32"/>
        <v>-4.4087208674937769E-12</v>
      </c>
      <c r="BH49" s="1">
        <f t="shared" si="32"/>
        <v>-4.4356619443968518E-12</v>
      </c>
      <c r="BI49" s="1">
        <f t="shared" si="32"/>
        <v>-4.4627676544546477E-12</v>
      </c>
      <c r="BJ49" s="1">
        <f t="shared" si="32"/>
        <v>-4.4900390037173573E-12</v>
      </c>
      <c r="BK49" s="1">
        <f t="shared" si="32"/>
        <v>-4.5174770043830064E-12</v>
      </c>
      <c r="BL49" s="1">
        <f t="shared" si="32"/>
        <v>-4.5450826748350217E-12</v>
      </c>
      <c r="BM49" s="1">
        <f t="shared" si="32"/>
        <v>-4.5728570396800275E-12</v>
      </c>
      <c r="BN49" s="1">
        <f t="shared" si="32"/>
        <v>-4.6008011297858782E-12</v>
      </c>
      <c r="BO49" s="1">
        <f t="shared" si="32"/>
        <v>-4.628915982319914E-12</v>
      </c>
      <c r="BP49" s="1">
        <f t="shared" si="32"/>
        <v>-4.657202640787464E-12</v>
      </c>
      <c r="BQ49" s="1">
        <f t="shared" si="32"/>
        <v>-4.6856621550705684E-12</v>
      </c>
      <c r="BR49" s="1">
        <f t="shared" si="32"/>
        <v>-4.7142955814669518E-12</v>
      </c>
      <c r="BS49" s="1">
        <f t="shared" si="32"/>
        <v>-4.7431039827292271E-12</v>
      </c>
      <c r="BT49" s="1">
        <f t="shared" si="32"/>
        <v>-4.772088428104339E-12</v>
      </c>
      <c r="BU49" s="1">
        <f t="shared" si="32"/>
        <v>-4.8012499933732509E-12</v>
      </c>
      <c r="BV49" s="1">
        <f t="shared" ref="BV49:CD49" si="33">BV35</f>
        <v>-4.830589760890873E-12</v>
      </c>
      <c r="BW49" s="1">
        <f t="shared" si="33"/>
        <v>-4.8601088196262354E-12</v>
      </c>
      <c r="BX49" s="1">
        <f t="shared" si="33"/>
        <v>-4.8898082652029063E-12</v>
      </c>
      <c r="BY49" s="1">
        <f t="shared" si="33"/>
        <v>-4.9196891999396545E-12</v>
      </c>
      <c r="BZ49" s="1">
        <f t="shared" si="33"/>
        <v>-4.9497527328913668E-12</v>
      </c>
      <c r="CA49" s="1">
        <f t="shared" si="33"/>
        <v>-4.9799999798902096E-12</v>
      </c>
      <c r="CB49" s="1">
        <f t="shared" si="33"/>
        <v>-5.0104320635870398E-12</v>
      </c>
      <c r="CC49" s="1">
        <f t="shared" si="33"/>
        <v>-5.0410501134930815E-12</v>
      </c>
      <c r="CD49" s="1">
        <f t="shared" si="33"/>
        <v>-5.0718552660218413E-12</v>
      </c>
    </row>
    <row r="50" spans="2:82" x14ac:dyDescent="0.3">
      <c r="B50" s="14">
        <f t="shared" ca="1" si="0"/>
        <v>50</v>
      </c>
      <c r="E50" s="15" t="s">
        <v>50</v>
      </c>
      <c r="I50" s="1">
        <f>I49</f>
        <v>0</v>
      </c>
      <c r="J50" s="1">
        <f t="shared" ref="J50:BU50" si="34">J49</f>
        <v>-82.496612764297979</v>
      </c>
      <c r="K50" s="1">
        <f t="shared" si="34"/>
        <v>-81.045262766742965</v>
      </c>
      <c r="L50" s="1">
        <f t="shared" si="34"/>
        <v>-79.585043772244703</v>
      </c>
      <c r="M50" s="1">
        <f t="shared" si="34"/>
        <v>-78.115901583602707</v>
      </c>
      <c r="N50" s="1">
        <f t="shared" si="34"/>
        <v>-76.637781672425007</v>
      </c>
      <c r="O50" s="1">
        <f t="shared" si="34"/>
        <v>-75.150629177104236</v>
      </c>
      <c r="P50" s="1">
        <f t="shared" si="34"/>
        <v>-73.654388900781385</v>
      </c>
      <c r="Q50" s="1">
        <f t="shared" si="34"/>
        <v>-72.149005309297195</v>
      </c>
      <c r="R50" s="1">
        <f t="shared" si="34"/>
        <v>-70.634422529130887</v>
      </c>
      <c r="S50" s="1">
        <f t="shared" si="34"/>
        <v>-69.110584345326458</v>
      </c>
      <c r="T50" s="1">
        <f t="shared" si="34"/>
        <v>-67.577434199406113</v>
      </c>
      <c r="U50" s="1">
        <f t="shared" si="34"/>
        <v>-66.034915187271139</v>
      </c>
      <c r="V50" s="1">
        <f t="shared" si="34"/>
        <v>-64.482970057089815</v>
      </c>
      <c r="W50" s="1">
        <f t="shared" si="34"/>
        <v>-62.921541207172503</v>
      </c>
      <c r="X50" s="1">
        <f t="shared" si="34"/>
        <v>-61.350570683833652</v>
      </c>
      <c r="Y50" s="1">
        <f t="shared" si="34"/>
        <v>-59.770000179240874</v>
      </c>
      <c r="Z50" s="1">
        <f t="shared" si="34"/>
        <v>-58.179771029250759</v>
      </c>
      <c r="AA50" s="1">
        <f t="shared" si="34"/>
        <v>-56.579824211231518</v>
      </c>
      <c r="AB50" s="1">
        <f t="shared" si="34"/>
        <v>-54.97010034187231</v>
      </c>
      <c r="AC50" s="1">
        <f t="shared" si="34"/>
        <v>-53.350539674979174</v>
      </c>
      <c r="AD50" s="1">
        <f t="shared" si="34"/>
        <v>-51.721082099257522</v>
      </c>
      <c r="AE50" s="1">
        <f t="shared" si="34"/>
        <v>-50.081667136081045</v>
      </c>
      <c r="AF50" s="1">
        <f t="shared" si="34"/>
        <v>-48.432233937246998</v>
      </c>
      <c r="AG50" s="1">
        <f t="shared" si="34"/>
        <v>-46.772721282717775</v>
      </c>
      <c r="AH50" s="1">
        <f t="shared" si="34"/>
        <v>-45.1030675783487</v>
      </c>
      <c r="AI50" s="1">
        <f t="shared" si="34"/>
        <v>-43.423210853601859</v>
      </c>
      <c r="AJ50" s="1">
        <f t="shared" si="34"/>
        <v>-41.733088759246058</v>
      </c>
      <c r="AK50" s="1">
        <f t="shared" si="34"/>
        <v>-40.032638565042667</v>
      </c>
      <c r="AL50" s="1">
        <f t="shared" si="34"/>
        <v>-38.321797157417336</v>
      </c>
      <c r="AM50" s="1">
        <f t="shared" si="34"/>
        <v>-36.600501037117496</v>
      </c>
      <c r="AN50" s="1">
        <f t="shared" si="34"/>
        <v>-34.868686316855495</v>
      </c>
      <c r="AO50" s="1">
        <f t="shared" si="34"/>
        <v>-33.126288718937417</v>
      </c>
      <c r="AP50" s="1">
        <f t="shared" si="34"/>
        <v>-31.37324357287736</v>
      </c>
      <c r="AQ50" s="1">
        <f t="shared" si="34"/>
        <v>-29.609485812997086</v>
      </c>
      <c r="AR50" s="1">
        <f t="shared" si="34"/>
        <v>-27.834949976011117</v>
      </c>
      <c r="AS50" s="1">
        <f t="shared" si="34"/>
        <v>-26.049570198596985</v>
      </c>
      <c r="AT50" s="1">
        <f t="shared" si="34"/>
        <v>-24.253280214950667</v>
      </c>
      <c r="AU50" s="1">
        <f t="shared" si="34"/>
        <v>-22.446013354327068</v>
      </c>
      <c r="AV50" s="1">
        <f t="shared" si="34"/>
        <v>-20.627702538565501</v>
      </c>
      <c r="AW50" s="1">
        <f t="shared" si="34"/>
        <v>-18.798280279600007</v>
      </c>
      <c r="AX50" s="1">
        <f t="shared" si="34"/>
        <v>-16.95767867695449</v>
      </c>
      <c r="AY50" s="1">
        <f t="shared" si="34"/>
        <v>-15.105829415222548</v>
      </c>
      <c r="AZ50" s="1">
        <f t="shared" si="34"/>
        <v>-13.242663761531867</v>
      </c>
      <c r="BA50" s="1">
        <f t="shared" si="34"/>
        <v>-11.368112562993165</v>
      </c>
      <c r="BB50" s="1">
        <f t="shared" si="34"/>
        <v>-9.482106244133524</v>
      </c>
      <c r="BC50" s="1">
        <f t="shared" si="34"/>
        <v>-7.5845748043140322</v>
      </c>
      <c r="BD50" s="1">
        <f t="shared" si="34"/>
        <v>-5.6754478151316619</v>
      </c>
      <c r="BE50" s="1">
        <f t="shared" si="34"/>
        <v>-3.7546544178052574</v>
      </c>
      <c r="BF50" s="1">
        <f t="shared" si="34"/>
        <v>-1.8221233205455605</v>
      </c>
      <c r="BG50" s="1">
        <f t="shared" si="34"/>
        <v>-4.4087208674937769E-12</v>
      </c>
      <c r="BH50" s="1">
        <f t="shared" si="34"/>
        <v>-4.4356619443968518E-12</v>
      </c>
      <c r="BI50" s="1">
        <f t="shared" si="34"/>
        <v>-4.4627676544546477E-12</v>
      </c>
      <c r="BJ50" s="1">
        <f t="shared" si="34"/>
        <v>-4.4900390037173573E-12</v>
      </c>
      <c r="BK50" s="1">
        <f t="shared" si="34"/>
        <v>-4.5174770043830064E-12</v>
      </c>
      <c r="BL50" s="1">
        <f t="shared" si="34"/>
        <v>-4.5450826748350217E-12</v>
      </c>
      <c r="BM50" s="1">
        <f t="shared" si="34"/>
        <v>-4.5728570396800275E-12</v>
      </c>
      <c r="BN50" s="1">
        <f t="shared" si="34"/>
        <v>-4.6008011297858782E-12</v>
      </c>
      <c r="BO50" s="1">
        <f t="shared" si="34"/>
        <v>-4.628915982319914E-12</v>
      </c>
      <c r="BP50" s="1">
        <f t="shared" si="34"/>
        <v>-4.657202640787464E-12</v>
      </c>
      <c r="BQ50" s="1">
        <f t="shared" si="34"/>
        <v>-4.6856621550705684E-12</v>
      </c>
      <c r="BR50" s="1">
        <f t="shared" si="34"/>
        <v>-4.7142955814669518E-12</v>
      </c>
      <c r="BS50" s="1">
        <f t="shared" si="34"/>
        <v>-4.7431039827292271E-12</v>
      </c>
      <c r="BT50" s="1">
        <f t="shared" si="34"/>
        <v>-4.772088428104339E-12</v>
      </c>
      <c r="BU50" s="1">
        <f t="shared" si="34"/>
        <v>-4.8012499933732509E-12</v>
      </c>
      <c r="BV50" s="1">
        <f t="shared" ref="BV50:CD50" si="35">BV49</f>
        <v>-4.830589760890873E-12</v>
      </c>
      <c r="BW50" s="1">
        <f t="shared" si="35"/>
        <v>-4.8601088196262354E-12</v>
      </c>
      <c r="BX50" s="1">
        <f t="shared" si="35"/>
        <v>-4.8898082652029063E-12</v>
      </c>
      <c r="BY50" s="1">
        <f t="shared" si="35"/>
        <v>-4.9196891999396545E-12</v>
      </c>
      <c r="BZ50" s="1">
        <f t="shared" si="35"/>
        <v>-4.9497527328913668E-12</v>
      </c>
      <c r="CA50" s="1">
        <f t="shared" si="35"/>
        <v>-4.9799999798902096E-12</v>
      </c>
      <c r="CB50" s="1">
        <f t="shared" si="35"/>
        <v>-5.0104320635870398E-12</v>
      </c>
      <c r="CC50" s="1">
        <f t="shared" si="35"/>
        <v>-5.0410501134930815E-12</v>
      </c>
      <c r="CD50" s="1">
        <f t="shared" si="35"/>
        <v>-5.0718552660218413E-12</v>
      </c>
    </row>
    <row r="51" spans="2:82" x14ac:dyDescent="0.3">
      <c r="B51" s="14">
        <f t="shared" ca="1" si="0"/>
        <v>51</v>
      </c>
      <c r="D51" s="1" t="s">
        <v>46</v>
      </c>
    </row>
    <row r="52" spans="2:82" x14ac:dyDescent="0.3">
      <c r="B52" s="14">
        <f t="shared" ca="1" si="0"/>
        <v>52</v>
      </c>
      <c r="E52" s="15" t="s">
        <v>51</v>
      </c>
      <c r="I52" s="11">
        <v>0</v>
      </c>
      <c r="J52" s="1">
        <f>-IF(J22&lt;=$G$7*IF($G$14=1,12,4),$G$6/$G$7/IF($G$14=1,12,4),0)</f>
        <v>-233.33333333333334</v>
      </c>
      <c r="K52" s="1">
        <f t="shared" ref="K52:BV52" si="36">-IF(K22&lt;=$G$7*IF($G$14=1,12,4),$G$6/$G$7/IF($G$14=1,12,4),0)</f>
        <v>-233.33333333333334</v>
      </c>
      <c r="L52" s="1">
        <f t="shared" si="36"/>
        <v>-233.33333333333334</v>
      </c>
      <c r="M52" s="1">
        <f t="shared" si="36"/>
        <v>-233.33333333333334</v>
      </c>
      <c r="N52" s="1">
        <f t="shared" si="36"/>
        <v>-233.33333333333334</v>
      </c>
      <c r="O52" s="1">
        <f t="shared" si="36"/>
        <v>-233.33333333333334</v>
      </c>
      <c r="P52" s="1">
        <f t="shared" si="36"/>
        <v>-233.33333333333334</v>
      </c>
      <c r="Q52" s="1">
        <f t="shared" si="36"/>
        <v>-233.33333333333334</v>
      </c>
      <c r="R52" s="1">
        <f t="shared" si="36"/>
        <v>-233.33333333333334</v>
      </c>
      <c r="S52" s="1">
        <f t="shared" si="36"/>
        <v>-233.33333333333334</v>
      </c>
      <c r="T52" s="1">
        <f t="shared" si="36"/>
        <v>-233.33333333333334</v>
      </c>
      <c r="U52" s="1">
        <f t="shared" si="36"/>
        <v>-233.33333333333334</v>
      </c>
      <c r="V52" s="1">
        <f t="shared" si="36"/>
        <v>-233.33333333333334</v>
      </c>
      <c r="W52" s="1">
        <f t="shared" si="36"/>
        <v>-233.33333333333334</v>
      </c>
      <c r="X52" s="1">
        <f t="shared" si="36"/>
        <v>-233.33333333333334</v>
      </c>
      <c r="Y52" s="1">
        <f t="shared" si="36"/>
        <v>-233.33333333333334</v>
      </c>
      <c r="Z52" s="1">
        <f t="shared" si="36"/>
        <v>-233.33333333333334</v>
      </c>
      <c r="AA52" s="1">
        <f t="shared" si="36"/>
        <v>-233.33333333333334</v>
      </c>
      <c r="AB52" s="1">
        <f t="shared" si="36"/>
        <v>-233.33333333333334</v>
      </c>
      <c r="AC52" s="1">
        <f t="shared" si="36"/>
        <v>-233.33333333333334</v>
      </c>
      <c r="AD52" s="1">
        <f t="shared" si="36"/>
        <v>-233.33333333333334</v>
      </c>
      <c r="AE52" s="1">
        <f t="shared" si="36"/>
        <v>-233.33333333333334</v>
      </c>
      <c r="AF52" s="1">
        <f t="shared" si="36"/>
        <v>-233.33333333333334</v>
      </c>
      <c r="AG52" s="1">
        <f t="shared" si="36"/>
        <v>-233.33333333333334</v>
      </c>
      <c r="AH52" s="1">
        <f t="shared" si="36"/>
        <v>-233.33333333333334</v>
      </c>
      <c r="AI52" s="1">
        <f t="shared" si="36"/>
        <v>-233.33333333333334</v>
      </c>
      <c r="AJ52" s="1">
        <f t="shared" si="36"/>
        <v>-233.33333333333334</v>
      </c>
      <c r="AK52" s="1">
        <f t="shared" si="36"/>
        <v>-233.33333333333334</v>
      </c>
      <c r="AL52" s="1">
        <f t="shared" si="36"/>
        <v>-233.33333333333334</v>
      </c>
      <c r="AM52" s="1">
        <f t="shared" si="36"/>
        <v>-233.33333333333334</v>
      </c>
      <c r="AN52" s="1">
        <f t="shared" si="36"/>
        <v>-233.33333333333334</v>
      </c>
      <c r="AO52" s="1">
        <f t="shared" si="36"/>
        <v>-233.33333333333334</v>
      </c>
      <c r="AP52" s="1">
        <f t="shared" si="36"/>
        <v>-233.33333333333334</v>
      </c>
      <c r="AQ52" s="1">
        <f t="shared" si="36"/>
        <v>-233.33333333333334</v>
      </c>
      <c r="AR52" s="1">
        <f t="shared" si="36"/>
        <v>-233.33333333333334</v>
      </c>
      <c r="AS52" s="1">
        <f t="shared" si="36"/>
        <v>-233.33333333333334</v>
      </c>
      <c r="AT52" s="1">
        <f t="shared" si="36"/>
        <v>-233.33333333333334</v>
      </c>
      <c r="AU52" s="1">
        <f t="shared" si="36"/>
        <v>-233.33333333333334</v>
      </c>
      <c r="AV52" s="1">
        <f t="shared" si="36"/>
        <v>-233.33333333333334</v>
      </c>
      <c r="AW52" s="1">
        <f t="shared" si="36"/>
        <v>-233.33333333333334</v>
      </c>
      <c r="AX52" s="1">
        <f t="shared" si="36"/>
        <v>-233.33333333333334</v>
      </c>
      <c r="AY52" s="1">
        <f t="shared" si="36"/>
        <v>-233.33333333333334</v>
      </c>
      <c r="AZ52" s="1">
        <f t="shared" si="36"/>
        <v>-233.33333333333334</v>
      </c>
      <c r="BA52" s="1">
        <f t="shared" si="36"/>
        <v>-233.33333333333334</v>
      </c>
      <c r="BB52" s="1">
        <f t="shared" si="36"/>
        <v>-233.33333333333334</v>
      </c>
      <c r="BC52" s="1">
        <f t="shared" si="36"/>
        <v>-233.33333333333334</v>
      </c>
      <c r="BD52" s="1">
        <f t="shared" si="36"/>
        <v>-233.33333333333334</v>
      </c>
      <c r="BE52" s="1">
        <f t="shared" si="36"/>
        <v>-233.33333333333334</v>
      </c>
      <c r="BF52" s="1">
        <f t="shared" si="36"/>
        <v>-233.33333333333334</v>
      </c>
      <c r="BG52" s="1">
        <f t="shared" si="36"/>
        <v>-233.33333333333334</v>
      </c>
      <c r="BH52" s="1">
        <f t="shared" si="36"/>
        <v>-233.33333333333334</v>
      </c>
      <c r="BI52" s="1">
        <f t="shared" si="36"/>
        <v>-233.33333333333334</v>
      </c>
      <c r="BJ52" s="1">
        <f t="shared" si="36"/>
        <v>-233.33333333333334</v>
      </c>
      <c r="BK52" s="1">
        <f t="shared" si="36"/>
        <v>-233.33333333333334</v>
      </c>
      <c r="BL52" s="1">
        <f t="shared" si="36"/>
        <v>-233.33333333333334</v>
      </c>
      <c r="BM52" s="1">
        <f t="shared" si="36"/>
        <v>-233.33333333333334</v>
      </c>
      <c r="BN52" s="1">
        <f t="shared" si="36"/>
        <v>-233.33333333333334</v>
      </c>
      <c r="BO52" s="1">
        <f t="shared" si="36"/>
        <v>-233.33333333333334</v>
      </c>
      <c r="BP52" s="1">
        <f t="shared" si="36"/>
        <v>-233.33333333333334</v>
      </c>
      <c r="BQ52" s="1">
        <f t="shared" si="36"/>
        <v>-233.33333333333334</v>
      </c>
      <c r="BR52" s="1">
        <f t="shared" si="36"/>
        <v>0</v>
      </c>
      <c r="BS52" s="1">
        <f t="shared" si="36"/>
        <v>0</v>
      </c>
      <c r="BT52" s="1">
        <f t="shared" si="36"/>
        <v>0</v>
      </c>
      <c r="BU52" s="1">
        <f t="shared" si="36"/>
        <v>0</v>
      </c>
      <c r="BV52" s="1">
        <f t="shared" si="36"/>
        <v>0</v>
      </c>
      <c r="BW52" s="1">
        <f t="shared" ref="BW52:CD52" si="37">-IF(BW22&lt;=$G$7*IF($G$14=1,12,4),$G$6/$G$7/IF($G$14=1,12,4),0)</f>
        <v>0</v>
      </c>
      <c r="BX52" s="1">
        <f t="shared" si="37"/>
        <v>0</v>
      </c>
      <c r="BY52" s="1">
        <f t="shared" si="37"/>
        <v>0</v>
      </c>
      <c r="BZ52" s="1">
        <f t="shared" si="37"/>
        <v>0</v>
      </c>
      <c r="CA52" s="1">
        <f t="shared" si="37"/>
        <v>0</v>
      </c>
      <c r="CB52" s="1">
        <f t="shared" si="37"/>
        <v>0</v>
      </c>
      <c r="CC52" s="1">
        <f t="shared" si="37"/>
        <v>0</v>
      </c>
      <c r="CD52" s="1">
        <f t="shared" si="37"/>
        <v>0</v>
      </c>
    </row>
    <row r="53" spans="2:82" x14ac:dyDescent="0.3">
      <c r="B53" s="14">
        <f t="shared" ca="1" si="0"/>
        <v>53</v>
      </c>
      <c r="E53" s="15" t="s">
        <v>53</v>
      </c>
      <c r="I53" s="11">
        <v>0</v>
      </c>
      <c r="J53" s="1">
        <f>J52</f>
        <v>-233.33333333333334</v>
      </c>
      <c r="K53" s="1">
        <f t="shared" ref="K53:BV53" si="38">K52</f>
        <v>-233.33333333333334</v>
      </c>
      <c r="L53" s="1">
        <f t="shared" si="38"/>
        <v>-233.33333333333334</v>
      </c>
      <c r="M53" s="1">
        <f t="shared" si="38"/>
        <v>-233.33333333333334</v>
      </c>
      <c r="N53" s="1">
        <f t="shared" si="38"/>
        <v>-233.33333333333334</v>
      </c>
      <c r="O53" s="1">
        <f t="shared" si="38"/>
        <v>-233.33333333333334</v>
      </c>
      <c r="P53" s="1">
        <f t="shared" si="38"/>
        <v>-233.33333333333334</v>
      </c>
      <c r="Q53" s="1">
        <f t="shared" si="38"/>
        <v>-233.33333333333334</v>
      </c>
      <c r="R53" s="1">
        <f t="shared" si="38"/>
        <v>-233.33333333333334</v>
      </c>
      <c r="S53" s="1">
        <f t="shared" si="38"/>
        <v>-233.33333333333334</v>
      </c>
      <c r="T53" s="1">
        <f t="shared" si="38"/>
        <v>-233.33333333333334</v>
      </c>
      <c r="U53" s="1">
        <f t="shared" si="38"/>
        <v>-233.33333333333334</v>
      </c>
      <c r="V53" s="1">
        <f t="shared" si="38"/>
        <v>-233.33333333333334</v>
      </c>
      <c r="W53" s="1">
        <f t="shared" si="38"/>
        <v>-233.33333333333334</v>
      </c>
      <c r="X53" s="1">
        <f t="shared" si="38"/>
        <v>-233.33333333333334</v>
      </c>
      <c r="Y53" s="1">
        <f t="shared" si="38"/>
        <v>-233.33333333333334</v>
      </c>
      <c r="Z53" s="1">
        <f t="shared" si="38"/>
        <v>-233.33333333333334</v>
      </c>
      <c r="AA53" s="1">
        <f t="shared" si="38"/>
        <v>-233.33333333333334</v>
      </c>
      <c r="AB53" s="1">
        <f t="shared" si="38"/>
        <v>-233.33333333333334</v>
      </c>
      <c r="AC53" s="1">
        <f t="shared" si="38"/>
        <v>-233.33333333333334</v>
      </c>
      <c r="AD53" s="1">
        <f t="shared" si="38"/>
        <v>-233.33333333333334</v>
      </c>
      <c r="AE53" s="1">
        <f t="shared" si="38"/>
        <v>-233.33333333333334</v>
      </c>
      <c r="AF53" s="1">
        <f t="shared" si="38"/>
        <v>-233.33333333333334</v>
      </c>
      <c r="AG53" s="1">
        <f t="shared" si="38"/>
        <v>-233.33333333333334</v>
      </c>
      <c r="AH53" s="1">
        <f t="shared" si="38"/>
        <v>-233.33333333333334</v>
      </c>
      <c r="AI53" s="1">
        <f t="shared" si="38"/>
        <v>-233.33333333333334</v>
      </c>
      <c r="AJ53" s="1">
        <f t="shared" si="38"/>
        <v>-233.33333333333334</v>
      </c>
      <c r="AK53" s="1">
        <f t="shared" si="38"/>
        <v>-233.33333333333334</v>
      </c>
      <c r="AL53" s="1">
        <f t="shared" si="38"/>
        <v>-233.33333333333334</v>
      </c>
      <c r="AM53" s="1">
        <f t="shared" si="38"/>
        <v>-233.33333333333334</v>
      </c>
      <c r="AN53" s="1">
        <f t="shared" si="38"/>
        <v>-233.33333333333334</v>
      </c>
      <c r="AO53" s="1">
        <f t="shared" si="38"/>
        <v>-233.33333333333334</v>
      </c>
      <c r="AP53" s="1">
        <f t="shared" si="38"/>
        <v>-233.33333333333334</v>
      </c>
      <c r="AQ53" s="1">
        <f t="shared" si="38"/>
        <v>-233.33333333333334</v>
      </c>
      <c r="AR53" s="1">
        <f t="shared" si="38"/>
        <v>-233.33333333333334</v>
      </c>
      <c r="AS53" s="1">
        <f t="shared" si="38"/>
        <v>-233.33333333333334</v>
      </c>
      <c r="AT53" s="1">
        <f t="shared" si="38"/>
        <v>-233.33333333333334</v>
      </c>
      <c r="AU53" s="1">
        <f t="shared" si="38"/>
        <v>-233.33333333333334</v>
      </c>
      <c r="AV53" s="1">
        <f t="shared" si="38"/>
        <v>-233.33333333333334</v>
      </c>
      <c r="AW53" s="1">
        <f t="shared" si="38"/>
        <v>-233.33333333333334</v>
      </c>
      <c r="AX53" s="1">
        <f t="shared" si="38"/>
        <v>-233.33333333333334</v>
      </c>
      <c r="AY53" s="1">
        <f t="shared" si="38"/>
        <v>-233.33333333333334</v>
      </c>
      <c r="AZ53" s="1">
        <f t="shared" si="38"/>
        <v>-233.33333333333334</v>
      </c>
      <c r="BA53" s="1">
        <f t="shared" si="38"/>
        <v>-233.33333333333334</v>
      </c>
      <c r="BB53" s="1">
        <f t="shared" si="38"/>
        <v>-233.33333333333334</v>
      </c>
      <c r="BC53" s="1">
        <f t="shared" si="38"/>
        <v>-233.33333333333334</v>
      </c>
      <c r="BD53" s="1">
        <f t="shared" si="38"/>
        <v>-233.33333333333334</v>
      </c>
      <c r="BE53" s="1">
        <f t="shared" si="38"/>
        <v>-233.33333333333334</v>
      </c>
      <c r="BF53" s="1">
        <f t="shared" si="38"/>
        <v>-233.33333333333334</v>
      </c>
      <c r="BG53" s="1">
        <f t="shared" si="38"/>
        <v>-233.33333333333334</v>
      </c>
      <c r="BH53" s="1">
        <f t="shared" si="38"/>
        <v>-233.33333333333334</v>
      </c>
      <c r="BI53" s="1">
        <f t="shared" si="38"/>
        <v>-233.33333333333334</v>
      </c>
      <c r="BJ53" s="1">
        <f t="shared" si="38"/>
        <v>-233.33333333333334</v>
      </c>
      <c r="BK53" s="1">
        <f t="shared" si="38"/>
        <v>-233.33333333333334</v>
      </c>
      <c r="BL53" s="1">
        <f t="shared" si="38"/>
        <v>-233.33333333333334</v>
      </c>
      <c r="BM53" s="1">
        <f t="shared" si="38"/>
        <v>-233.33333333333334</v>
      </c>
      <c r="BN53" s="1">
        <f t="shared" si="38"/>
        <v>-233.33333333333334</v>
      </c>
      <c r="BO53" s="1">
        <f t="shared" si="38"/>
        <v>-233.33333333333334</v>
      </c>
      <c r="BP53" s="1">
        <f t="shared" si="38"/>
        <v>-233.33333333333334</v>
      </c>
      <c r="BQ53" s="1">
        <f t="shared" si="38"/>
        <v>-233.33333333333334</v>
      </c>
      <c r="BR53" s="1">
        <f t="shared" si="38"/>
        <v>0</v>
      </c>
      <c r="BS53" s="1">
        <f t="shared" si="38"/>
        <v>0</v>
      </c>
      <c r="BT53" s="1">
        <f t="shared" si="38"/>
        <v>0</v>
      </c>
      <c r="BU53" s="1">
        <f t="shared" si="38"/>
        <v>0</v>
      </c>
      <c r="BV53" s="1">
        <f t="shared" si="38"/>
        <v>0</v>
      </c>
      <c r="BW53" s="1">
        <f t="shared" ref="BW53:CD53" si="39">BW52</f>
        <v>0</v>
      </c>
      <c r="BX53" s="1">
        <f t="shared" si="39"/>
        <v>0</v>
      </c>
      <c r="BY53" s="1">
        <f t="shared" si="39"/>
        <v>0</v>
      </c>
      <c r="BZ53" s="1">
        <f t="shared" si="39"/>
        <v>0</v>
      </c>
      <c r="CA53" s="1">
        <f t="shared" si="39"/>
        <v>0</v>
      </c>
      <c r="CB53" s="1">
        <f t="shared" si="39"/>
        <v>0</v>
      </c>
      <c r="CC53" s="1">
        <f t="shared" si="39"/>
        <v>0</v>
      </c>
      <c r="CD53" s="1">
        <f t="shared" si="39"/>
        <v>0</v>
      </c>
    </row>
    <row r="54" spans="2:82" x14ac:dyDescent="0.3">
      <c r="B54" s="14">
        <f t="shared" ca="1" si="0"/>
        <v>54</v>
      </c>
    </row>
    <row r="55" spans="2:82" x14ac:dyDescent="0.3">
      <c r="B55" s="14">
        <f t="shared" ca="1" si="0"/>
        <v>55</v>
      </c>
      <c r="C55" s="44" t="s">
        <v>67</v>
      </c>
    </row>
    <row r="56" spans="2:82" x14ac:dyDescent="0.3">
      <c r="B56" s="14">
        <f t="shared" ca="1" si="0"/>
        <v>56</v>
      </c>
      <c r="D56" s="1" t="s">
        <v>60</v>
      </c>
    </row>
    <row r="57" spans="2:82" x14ac:dyDescent="0.3">
      <c r="B57" s="14">
        <f t="shared" ca="1" si="0"/>
        <v>57</v>
      </c>
      <c r="E57" s="1" t="s">
        <v>54</v>
      </c>
    </row>
    <row r="58" spans="2:82" x14ac:dyDescent="0.3">
      <c r="B58" s="14">
        <f t="shared" ca="1" si="0"/>
        <v>58</v>
      </c>
      <c r="F58" s="1" t="s">
        <v>55</v>
      </c>
      <c r="I58" s="1">
        <f>H58+I43</f>
        <v>14000</v>
      </c>
      <c r="J58" s="1">
        <f t="shared" ref="J58:BU58" si="40">I58+J43</f>
        <v>14000</v>
      </c>
      <c r="K58" s="1">
        <f t="shared" si="40"/>
        <v>14000</v>
      </c>
      <c r="L58" s="1">
        <f t="shared" si="40"/>
        <v>14000</v>
      </c>
      <c r="M58" s="1">
        <f t="shared" si="40"/>
        <v>14000</v>
      </c>
      <c r="N58" s="1">
        <f t="shared" si="40"/>
        <v>14000</v>
      </c>
      <c r="O58" s="1">
        <f t="shared" si="40"/>
        <v>14000</v>
      </c>
      <c r="P58" s="1">
        <f t="shared" si="40"/>
        <v>14000</v>
      </c>
      <c r="Q58" s="1">
        <f t="shared" si="40"/>
        <v>14000</v>
      </c>
      <c r="R58" s="1">
        <f t="shared" si="40"/>
        <v>14000</v>
      </c>
      <c r="S58" s="1">
        <f t="shared" si="40"/>
        <v>14000</v>
      </c>
      <c r="T58" s="1">
        <f t="shared" si="40"/>
        <v>14000</v>
      </c>
      <c r="U58" s="1">
        <f t="shared" si="40"/>
        <v>14000</v>
      </c>
      <c r="V58" s="1">
        <f t="shared" si="40"/>
        <v>14000</v>
      </c>
      <c r="W58" s="1">
        <f t="shared" si="40"/>
        <v>14000</v>
      </c>
      <c r="X58" s="1">
        <f t="shared" si="40"/>
        <v>14000</v>
      </c>
      <c r="Y58" s="1">
        <f t="shared" si="40"/>
        <v>14000</v>
      </c>
      <c r="Z58" s="1">
        <f t="shared" si="40"/>
        <v>14000</v>
      </c>
      <c r="AA58" s="1">
        <f t="shared" si="40"/>
        <v>14000</v>
      </c>
      <c r="AB58" s="1">
        <f t="shared" si="40"/>
        <v>14000</v>
      </c>
      <c r="AC58" s="1">
        <f t="shared" si="40"/>
        <v>14000</v>
      </c>
      <c r="AD58" s="1">
        <f t="shared" si="40"/>
        <v>14000</v>
      </c>
      <c r="AE58" s="1">
        <f t="shared" si="40"/>
        <v>14000</v>
      </c>
      <c r="AF58" s="1">
        <f t="shared" si="40"/>
        <v>14000</v>
      </c>
      <c r="AG58" s="1">
        <f t="shared" si="40"/>
        <v>14000</v>
      </c>
      <c r="AH58" s="1">
        <f t="shared" si="40"/>
        <v>14000</v>
      </c>
      <c r="AI58" s="1">
        <f t="shared" si="40"/>
        <v>14000</v>
      </c>
      <c r="AJ58" s="1">
        <f t="shared" si="40"/>
        <v>14000</v>
      </c>
      <c r="AK58" s="1">
        <f t="shared" si="40"/>
        <v>14000</v>
      </c>
      <c r="AL58" s="1">
        <f t="shared" si="40"/>
        <v>14000</v>
      </c>
      <c r="AM58" s="1">
        <f t="shared" si="40"/>
        <v>14000</v>
      </c>
      <c r="AN58" s="1">
        <f t="shared" si="40"/>
        <v>14000</v>
      </c>
      <c r="AO58" s="1">
        <f t="shared" si="40"/>
        <v>14000</v>
      </c>
      <c r="AP58" s="1">
        <f t="shared" si="40"/>
        <v>14000</v>
      </c>
      <c r="AQ58" s="1">
        <f t="shared" si="40"/>
        <v>14000</v>
      </c>
      <c r="AR58" s="1">
        <f t="shared" si="40"/>
        <v>14000</v>
      </c>
      <c r="AS58" s="1">
        <f t="shared" si="40"/>
        <v>14000</v>
      </c>
      <c r="AT58" s="1">
        <f t="shared" si="40"/>
        <v>14000</v>
      </c>
      <c r="AU58" s="1">
        <f t="shared" si="40"/>
        <v>14000</v>
      </c>
      <c r="AV58" s="1">
        <f t="shared" si="40"/>
        <v>14000</v>
      </c>
      <c r="AW58" s="1">
        <f t="shared" si="40"/>
        <v>14000</v>
      </c>
      <c r="AX58" s="1">
        <f t="shared" si="40"/>
        <v>14000</v>
      </c>
      <c r="AY58" s="1">
        <f t="shared" si="40"/>
        <v>14000</v>
      </c>
      <c r="AZ58" s="1">
        <f t="shared" si="40"/>
        <v>14000</v>
      </c>
      <c r="BA58" s="1">
        <f t="shared" si="40"/>
        <v>14000</v>
      </c>
      <c r="BB58" s="1">
        <f t="shared" si="40"/>
        <v>14000</v>
      </c>
      <c r="BC58" s="1">
        <f t="shared" si="40"/>
        <v>14000</v>
      </c>
      <c r="BD58" s="1">
        <f t="shared" si="40"/>
        <v>14000</v>
      </c>
      <c r="BE58" s="1">
        <f t="shared" si="40"/>
        <v>14000</v>
      </c>
      <c r="BF58" s="1">
        <f t="shared" si="40"/>
        <v>14000</v>
      </c>
      <c r="BG58" s="1">
        <f t="shared" si="40"/>
        <v>14000</v>
      </c>
      <c r="BH58" s="1">
        <f t="shared" si="40"/>
        <v>14000</v>
      </c>
      <c r="BI58" s="1">
        <f t="shared" si="40"/>
        <v>14000</v>
      </c>
      <c r="BJ58" s="1">
        <f t="shared" si="40"/>
        <v>14000</v>
      </c>
      <c r="BK58" s="1">
        <f t="shared" si="40"/>
        <v>14000</v>
      </c>
      <c r="BL58" s="1">
        <f t="shared" si="40"/>
        <v>14000</v>
      </c>
      <c r="BM58" s="1">
        <f t="shared" si="40"/>
        <v>14000</v>
      </c>
      <c r="BN58" s="1">
        <f t="shared" si="40"/>
        <v>14000</v>
      </c>
      <c r="BO58" s="1">
        <f t="shared" si="40"/>
        <v>14000</v>
      </c>
      <c r="BP58" s="1">
        <f t="shared" si="40"/>
        <v>14000</v>
      </c>
      <c r="BQ58" s="1">
        <f t="shared" si="40"/>
        <v>14000</v>
      </c>
      <c r="BR58" s="1">
        <f t="shared" si="40"/>
        <v>14000</v>
      </c>
      <c r="BS58" s="1">
        <f t="shared" si="40"/>
        <v>14000</v>
      </c>
      <c r="BT58" s="1">
        <f t="shared" si="40"/>
        <v>14000</v>
      </c>
      <c r="BU58" s="1">
        <f t="shared" si="40"/>
        <v>14000</v>
      </c>
      <c r="BV58" s="1">
        <f t="shared" ref="BV58:CD58" si="41">BU58+BV43</f>
        <v>14000</v>
      </c>
      <c r="BW58" s="1">
        <f t="shared" si="41"/>
        <v>14000</v>
      </c>
      <c r="BX58" s="1">
        <f t="shared" si="41"/>
        <v>14000</v>
      </c>
      <c r="BY58" s="1">
        <f t="shared" si="41"/>
        <v>14000</v>
      </c>
      <c r="BZ58" s="1">
        <f t="shared" si="41"/>
        <v>14000</v>
      </c>
      <c r="CA58" s="1">
        <f t="shared" si="41"/>
        <v>14000</v>
      </c>
      <c r="CB58" s="1">
        <f t="shared" si="41"/>
        <v>14000</v>
      </c>
      <c r="CC58" s="1">
        <f t="shared" si="41"/>
        <v>14000</v>
      </c>
      <c r="CD58" s="1">
        <f t="shared" si="41"/>
        <v>14000</v>
      </c>
    </row>
    <row r="59" spans="2:82" x14ac:dyDescent="0.3">
      <c r="B59" s="14">
        <f t="shared" ca="1" si="0"/>
        <v>59</v>
      </c>
      <c r="F59" s="1" t="s">
        <v>56</v>
      </c>
      <c r="I59" s="1">
        <f>I52+H59</f>
        <v>0</v>
      </c>
      <c r="J59" s="1">
        <f t="shared" ref="J59:BU59" si="42">J52+I59</f>
        <v>-233.33333333333334</v>
      </c>
      <c r="K59" s="1">
        <f t="shared" si="42"/>
        <v>-466.66666666666669</v>
      </c>
      <c r="L59" s="1">
        <f t="shared" si="42"/>
        <v>-700</v>
      </c>
      <c r="M59" s="1">
        <f t="shared" si="42"/>
        <v>-933.33333333333337</v>
      </c>
      <c r="N59" s="1">
        <f t="shared" si="42"/>
        <v>-1166.6666666666667</v>
      </c>
      <c r="O59" s="1">
        <f t="shared" si="42"/>
        <v>-1400</v>
      </c>
      <c r="P59" s="1">
        <f t="shared" si="42"/>
        <v>-1633.3333333333333</v>
      </c>
      <c r="Q59" s="1">
        <f t="shared" si="42"/>
        <v>-1866.6666666666665</v>
      </c>
      <c r="R59" s="1">
        <f t="shared" si="42"/>
        <v>-2100</v>
      </c>
      <c r="S59" s="1">
        <f t="shared" si="42"/>
        <v>-2333.3333333333335</v>
      </c>
      <c r="T59" s="1">
        <f t="shared" si="42"/>
        <v>-2566.666666666667</v>
      </c>
      <c r="U59" s="1">
        <f t="shared" si="42"/>
        <v>-2800.0000000000005</v>
      </c>
      <c r="V59" s="1">
        <f t="shared" si="42"/>
        <v>-3033.3333333333339</v>
      </c>
      <c r="W59" s="1">
        <f t="shared" si="42"/>
        <v>-3266.6666666666674</v>
      </c>
      <c r="X59" s="1">
        <f t="shared" si="42"/>
        <v>-3500.0000000000009</v>
      </c>
      <c r="Y59" s="1">
        <f t="shared" si="42"/>
        <v>-3733.3333333333344</v>
      </c>
      <c r="Z59" s="1">
        <f t="shared" si="42"/>
        <v>-3966.6666666666679</v>
      </c>
      <c r="AA59" s="1">
        <f t="shared" si="42"/>
        <v>-4200.0000000000009</v>
      </c>
      <c r="AB59" s="1">
        <f t="shared" si="42"/>
        <v>-4433.3333333333339</v>
      </c>
      <c r="AC59" s="1">
        <f t="shared" si="42"/>
        <v>-4666.666666666667</v>
      </c>
      <c r="AD59" s="1">
        <f t="shared" si="42"/>
        <v>-4900</v>
      </c>
      <c r="AE59" s="1">
        <f t="shared" si="42"/>
        <v>-5133.333333333333</v>
      </c>
      <c r="AF59" s="1">
        <f t="shared" si="42"/>
        <v>-5366.6666666666661</v>
      </c>
      <c r="AG59" s="1">
        <f t="shared" si="42"/>
        <v>-5599.9999999999991</v>
      </c>
      <c r="AH59" s="1">
        <f t="shared" si="42"/>
        <v>-5833.3333333333321</v>
      </c>
      <c r="AI59" s="1">
        <f t="shared" si="42"/>
        <v>-6066.6666666666652</v>
      </c>
      <c r="AJ59" s="1">
        <f t="shared" si="42"/>
        <v>-6299.9999999999982</v>
      </c>
      <c r="AK59" s="1">
        <f t="shared" si="42"/>
        <v>-6533.3333333333312</v>
      </c>
      <c r="AL59" s="1">
        <f t="shared" si="42"/>
        <v>-6766.6666666666642</v>
      </c>
      <c r="AM59" s="1">
        <f t="shared" si="42"/>
        <v>-6999.9999999999973</v>
      </c>
      <c r="AN59" s="1">
        <f t="shared" si="42"/>
        <v>-7233.3333333333303</v>
      </c>
      <c r="AO59" s="1">
        <f t="shared" si="42"/>
        <v>-7466.6666666666633</v>
      </c>
      <c r="AP59" s="1">
        <f t="shared" si="42"/>
        <v>-7699.9999999999964</v>
      </c>
      <c r="AQ59" s="1">
        <f t="shared" si="42"/>
        <v>-7933.3333333333294</v>
      </c>
      <c r="AR59" s="1">
        <f t="shared" si="42"/>
        <v>-8166.6666666666624</v>
      </c>
      <c r="AS59" s="1">
        <f t="shared" si="42"/>
        <v>-8399.9999999999964</v>
      </c>
      <c r="AT59" s="1">
        <f t="shared" si="42"/>
        <v>-8633.3333333333303</v>
      </c>
      <c r="AU59" s="1">
        <f t="shared" si="42"/>
        <v>-8866.6666666666642</v>
      </c>
      <c r="AV59" s="1">
        <f t="shared" si="42"/>
        <v>-9099.9999999999982</v>
      </c>
      <c r="AW59" s="1">
        <f t="shared" si="42"/>
        <v>-9333.3333333333321</v>
      </c>
      <c r="AX59" s="1">
        <f t="shared" si="42"/>
        <v>-9566.6666666666661</v>
      </c>
      <c r="AY59" s="1">
        <f t="shared" si="42"/>
        <v>-9800</v>
      </c>
      <c r="AZ59" s="1">
        <f t="shared" si="42"/>
        <v>-10033.333333333334</v>
      </c>
      <c r="BA59" s="1">
        <f t="shared" si="42"/>
        <v>-10266.666666666668</v>
      </c>
      <c r="BB59" s="1">
        <f t="shared" si="42"/>
        <v>-10500.000000000002</v>
      </c>
      <c r="BC59" s="1">
        <f t="shared" si="42"/>
        <v>-10733.333333333336</v>
      </c>
      <c r="BD59" s="1">
        <f t="shared" si="42"/>
        <v>-10966.66666666667</v>
      </c>
      <c r="BE59" s="1">
        <f t="shared" si="42"/>
        <v>-11200.000000000004</v>
      </c>
      <c r="BF59" s="1">
        <f t="shared" si="42"/>
        <v>-11433.333333333338</v>
      </c>
      <c r="BG59" s="1">
        <f t="shared" si="42"/>
        <v>-11666.666666666672</v>
      </c>
      <c r="BH59" s="1">
        <f t="shared" si="42"/>
        <v>-11900.000000000005</v>
      </c>
      <c r="BI59" s="1">
        <f t="shared" si="42"/>
        <v>-12133.333333333339</v>
      </c>
      <c r="BJ59" s="1">
        <f t="shared" si="42"/>
        <v>-12366.666666666673</v>
      </c>
      <c r="BK59" s="1">
        <f t="shared" si="42"/>
        <v>-12600.000000000007</v>
      </c>
      <c r="BL59" s="1">
        <f t="shared" si="42"/>
        <v>-12833.333333333341</v>
      </c>
      <c r="BM59" s="1">
        <f t="shared" si="42"/>
        <v>-13066.666666666675</v>
      </c>
      <c r="BN59" s="1">
        <f t="shared" si="42"/>
        <v>-13300.000000000009</v>
      </c>
      <c r="BO59" s="1">
        <f t="shared" si="42"/>
        <v>-13533.333333333343</v>
      </c>
      <c r="BP59" s="1">
        <f t="shared" si="42"/>
        <v>-13766.666666666677</v>
      </c>
      <c r="BQ59" s="1">
        <f t="shared" si="42"/>
        <v>-14000.000000000011</v>
      </c>
      <c r="BR59" s="1">
        <f t="shared" si="42"/>
        <v>-14000.000000000011</v>
      </c>
      <c r="BS59" s="1">
        <f t="shared" si="42"/>
        <v>-14000.000000000011</v>
      </c>
      <c r="BT59" s="1">
        <f t="shared" si="42"/>
        <v>-14000.000000000011</v>
      </c>
      <c r="BU59" s="1">
        <f t="shared" si="42"/>
        <v>-14000.000000000011</v>
      </c>
      <c r="BV59" s="1">
        <f t="shared" ref="BV59:CD59" si="43">BV52+BU59</f>
        <v>-14000.000000000011</v>
      </c>
      <c r="BW59" s="1">
        <f t="shared" si="43"/>
        <v>-14000.000000000011</v>
      </c>
      <c r="BX59" s="1">
        <f t="shared" si="43"/>
        <v>-14000.000000000011</v>
      </c>
      <c r="BY59" s="1">
        <f t="shared" si="43"/>
        <v>-14000.000000000011</v>
      </c>
      <c r="BZ59" s="1">
        <f t="shared" si="43"/>
        <v>-14000.000000000011</v>
      </c>
      <c r="CA59" s="1">
        <f t="shared" si="43"/>
        <v>-14000.000000000011</v>
      </c>
      <c r="CB59" s="1">
        <f t="shared" si="43"/>
        <v>-14000.000000000011</v>
      </c>
      <c r="CC59" s="1">
        <f t="shared" si="43"/>
        <v>-14000.000000000011</v>
      </c>
      <c r="CD59" s="1">
        <f t="shared" si="43"/>
        <v>-14000.000000000011</v>
      </c>
    </row>
    <row r="60" spans="2:82" x14ac:dyDescent="0.3">
      <c r="B60" s="14">
        <f t="shared" ca="1" si="0"/>
        <v>60</v>
      </c>
      <c r="F60" s="1" t="s">
        <v>57</v>
      </c>
      <c r="I60" s="16">
        <f>SUM(I58:I59)</f>
        <v>14000</v>
      </c>
      <c r="J60" s="16">
        <f t="shared" ref="J60:BU60" si="44">SUM(J58:J59)</f>
        <v>13766.666666666666</v>
      </c>
      <c r="K60" s="16">
        <f t="shared" si="44"/>
        <v>13533.333333333334</v>
      </c>
      <c r="L60" s="16">
        <f t="shared" si="44"/>
        <v>13300</v>
      </c>
      <c r="M60" s="16">
        <f t="shared" si="44"/>
        <v>13066.666666666666</v>
      </c>
      <c r="N60" s="16">
        <f t="shared" si="44"/>
        <v>12833.333333333334</v>
      </c>
      <c r="O60" s="16">
        <f t="shared" si="44"/>
        <v>12600</v>
      </c>
      <c r="P60" s="16">
        <f t="shared" si="44"/>
        <v>12366.666666666666</v>
      </c>
      <c r="Q60" s="16">
        <f t="shared" si="44"/>
        <v>12133.333333333334</v>
      </c>
      <c r="R60" s="16">
        <f t="shared" si="44"/>
        <v>11900</v>
      </c>
      <c r="S60" s="16">
        <f t="shared" si="44"/>
        <v>11666.666666666666</v>
      </c>
      <c r="T60" s="16">
        <f t="shared" si="44"/>
        <v>11433.333333333332</v>
      </c>
      <c r="U60" s="16">
        <f t="shared" si="44"/>
        <v>11200</v>
      </c>
      <c r="V60" s="16">
        <f t="shared" si="44"/>
        <v>10966.666666666666</v>
      </c>
      <c r="W60" s="16">
        <f t="shared" si="44"/>
        <v>10733.333333333332</v>
      </c>
      <c r="X60" s="16">
        <f t="shared" si="44"/>
        <v>10500</v>
      </c>
      <c r="Y60" s="16">
        <f t="shared" si="44"/>
        <v>10266.666666666666</v>
      </c>
      <c r="Z60" s="16">
        <f t="shared" si="44"/>
        <v>10033.333333333332</v>
      </c>
      <c r="AA60" s="16">
        <f t="shared" si="44"/>
        <v>9800</v>
      </c>
      <c r="AB60" s="16">
        <f t="shared" si="44"/>
        <v>9566.6666666666661</v>
      </c>
      <c r="AC60" s="16">
        <f t="shared" si="44"/>
        <v>9333.3333333333321</v>
      </c>
      <c r="AD60" s="16">
        <f t="shared" si="44"/>
        <v>9100</v>
      </c>
      <c r="AE60" s="16">
        <f t="shared" si="44"/>
        <v>8866.6666666666679</v>
      </c>
      <c r="AF60" s="16">
        <f t="shared" si="44"/>
        <v>8633.3333333333339</v>
      </c>
      <c r="AG60" s="16">
        <f t="shared" si="44"/>
        <v>8400</v>
      </c>
      <c r="AH60" s="16">
        <f t="shared" si="44"/>
        <v>8166.6666666666679</v>
      </c>
      <c r="AI60" s="16">
        <f t="shared" si="44"/>
        <v>7933.3333333333348</v>
      </c>
      <c r="AJ60" s="16">
        <f t="shared" si="44"/>
        <v>7700.0000000000018</v>
      </c>
      <c r="AK60" s="16">
        <f t="shared" si="44"/>
        <v>7466.6666666666688</v>
      </c>
      <c r="AL60" s="16">
        <f t="shared" si="44"/>
        <v>7233.3333333333358</v>
      </c>
      <c r="AM60" s="16">
        <f t="shared" si="44"/>
        <v>7000.0000000000027</v>
      </c>
      <c r="AN60" s="16">
        <f t="shared" si="44"/>
        <v>6766.6666666666697</v>
      </c>
      <c r="AO60" s="16">
        <f t="shared" si="44"/>
        <v>6533.3333333333367</v>
      </c>
      <c r="AP60" s="16">
        <f t="shared" si="44"/>
        <v>6300.0000000000036</v>
      </c>
      <c r="AQ60" s="16">
        <f t="shared" si="44"/>
        <v>6066.6666666666706</v>
      </c>
      <c r="AR60" s="16">
        <f t="shared" si="44"/>
        <v>5833.3333333333376</v>
      </c>
      <c r="AS60" s="16">
        <f t="shared" si="44"/>
        <v>5600.0000000000036</v>
      </c>
      <c r="AT60" s="16">
        <f t="shared" si="44"/>
        <v>5366.6666666666697</v>
      </c>
      <c r="AU60" s="16">
        <f t="shared" si="44"/>
        <v>5133.3333333333358</v>
      </c>
      <c r="AV60" s="16">
        <f t="shared" si="44"/>
        <v>4900.0000000000018</v>
      </c>
      <c r="AW60" s="16">
        <f t="shared" si="44"/>
        <v>4666.6666666666679</v>
      </c>
      <c r="AX60" s="16">
        <f t="shared" si="44"/>
        <v>4433.3333333333339</v>
      </c>
      <c r="AY60" s="16">
        <f t="shared" si="44"/>
        <v>4200</v>
      </c>
      <c r="AZ60" s="16">
        <f t="shared" si="44"/>
        <v>3966.6666666666661</v>
      </c>
      <c r="BA60" s="16">
        <f t="shared" si="44"/>
        <v>3733.3333333333321</v>
      </c>
      <c r="BB60" s="16">
        <f t="shared" si="44"/>
        <v>3499.9999999999982</v>
      </c>
      <c r="BC60" s="16">
        <f t="shared" si="44"/>
        <v>3266.6666666666642</v>
      </c>
      <c r="BD60" s="16">
        <f t="shared" si="44"/>
        <v>3033.3333333333303</v>
      </c>
      <c r="BE60" s="16">
        <f t="shared" si="44"/>
        <v>2799.9999999999964</v>
      </c>
      <c r="BF60" s="16">
        <f t="shared" si="44"/>
        <v>2566.6666666666624</v>
      </c>
      <c r="BG60" s="16">
        <f t="shared" si="44"/>
        <v>2333.3333333333285</v>
      </c>
      <c r="BH60" s="16">
        <f t="shared" si="44"/>
        <v>2099.9999999999945</v>
      </c>
      <c r="BI60" s="16">
        <f t="shared" si="44"/>
        <v>1866.6666666666606</v>
      </c>
      <c r="BJ60" s="16">
        <f t="shared" si="44"/>
        <v>1633.3333333333267</v>
      </c>
      <c r="BK60" s="16">
        <f t="shared" si="44"/>
        <v>1399.9999999999927</v>
      </c>
      <c r="BL60" s="16">
        <f t="shared" si="44"/>
        <v>1166.6666666666588</v>
      </c>
      <c r="BM60" s="16">
        <f t="shared" si="44"/>
        <v>933.33333333332484</v>
      </c>
      <c r="BN60" s="16">
        <f t="shared" si="44"/>
        <v>699.99999999999091</v>
      </c>
      <c r="BO60" s="16">
        <f t="shared" si="44"/>
        <v>466.66666666665697</v>
      </c>
      <c r="BP60" s="16">
        <f t="shared" si="44"/>
        <v>233.33333333332303</v>
      </c>
      <c r="BQ60" s="16">
        <f t="shared" si="44"/>
        <v>0</v>
      </c>
      <c r="BR60" s="16">
        <f t="shared" si="44"/>
        <v>0</v>
      </c>
      <c r="BS60" s="16">
        <f t="shared" si="44"/>
        <v>0</v>
      </c>
      <c r="BT60" s="16">
        <f t="shared" si="44"/>
        <v>0</v>
      </c>
      <c r="BU60" s="16">
        <f t="shared" si="44"/>
        <v>0</v>
      </c>
      <c r="BV60" s="16">
        <f t="shared" ref="BV60:CD60" si="45">SUM(BV58:BV59)</f>
        <v>0</v>
      </c>
      <c r="BW60" s="16">
        <f t="shared" si="45"/>
        <v>0</v>
      </c>
      <c r="BX60" s="16">
        <f t="shared" si="45"/>
        <v>0</v>
      </c>
      <c r="BY60" s="16">
        <f t="shared" si="45"/>
        <v>0</v>
      </c>
      <c r="BZ60" s="16">
        <f t="shared" si="45"/>
        <v>0</v>
      </c>
      <c r="CA60" s="16">
        <f t="shared" si="45"/>
        <v>0</v>
      </c>
      <c r="CB60" s="16">
        <f t="shared" si="45"/>
        <v>0</v>
      </c>
      <c r="CC60" s="16">
        <f t="shared" si="45"/>
        <v>0</v>
      </c>
      <c r="CD60" s="16">
        <f t="shared" si="45"/>
        <v>0</v>
      </c>
    </row>
    <row r="61" spans="2:82" x14ac:dyDescent="0.3">
      <c r="B61" s="14">
        <f t="shared" ca="1" si="0"/>
        <v>61</v>
      </c>
      <c r="E61" s="1" t="s">
        <v>58</v>
      </c>
      <c r="I61" s="1">
        <f>H61-I44-I46</f>
        <v>-13500</v>
      </c>
      <c r="J61" s="1">
        <f t="shared" ref="J61:BU61" si="46">I61-J44-J46</f>
        <v>-13262.496612764298</v>
      </c>
      <c r="K61" s="1">
        <f t="shared" si="46"/>
        <v>-13023.541875531042</v>
      </c>
      <c r="L61" s="1">
        <f t="shared" si="46"/>
        <v>-12783.126919303286</v>
      </c>
      <c r="M61" s="1">
        <f t="shared" si="46"/>
        <v>-12541.242820886888</v>
      </c>
      <c r="N61" s="1">
        <f t="shared" si="46"/>
        <v>-12297.880602559313</v>
      </c>
      <c r="O61" s="1">
        <f t="shared" si="46"/>
        <v>-12053.031231736417</v>
      </c>
      <c r="P61" s="1">
        <f t="shared" si="46"/>
        <v>-11806.685620637198</v>
      </c>
      <c r="Q61" s="1">
        <f t="shared" si="46"/>
        <v>-11558.834625946494</v>
      </c>
      <c r="R61" s="1">
        <f t="shared" si="46"/>
        <v>-11309.469048475625</v>
      </c>
      <c r="S61" s="1">
        <f t="shared" si="46"/>
        <v>-11058.579632820951</v>
      </c>
      <c r="T61" s="1">
        <f t="shared" si="46"/>
        <v>-10806.157067020356</v>
      </c>
      <c r="U61" s="1">
        <f t="shared" si="46"/>
        <v>-10552.191982207627</v>
      </c>
      <c r="V61" s="1">
        <f t="shared" si="46"/>
        <v>-10296.674952264717</v>
      </c>
      <c r="W61" s="1">
        <f t="shared" si="46"/>
        <v>-10039.596493471889</v>
      </c>
      <c r="X61" s="1">
        <f t="shared" si="46"/>
        <v>-9780.9470641557218</v>
      </c>
      <c r="Y61" s="1">
        <f t="shared" si="46"/>
        <v>-9520.7170643349618</v>
      </c>
      <c r="Z61" s="1">
        <f t="shared" si="46"/>
        <v>-9258.8968353642122</v>
      </c>
      <c r="AA61" s="1">
        <f t="shared" si="46"/>
        <v>-8995.4766595754445</v>
      </c>
      <c r="AB61" s="1">
        <f t="shared" si="46"/>
        <v>-8730.4467599173167</v>
      </c>
      <c r="AC61" s="1">
        <f t="shared" si="46"/>
        <v>-8463.7972995922955</v>
      </c>
      <c r="AD61" s="1">
        <f t="shared" si="46"/>
        <v>-8195.5183816915523</v>
      </c>
      <c r="AE61" s="1">
        <f t="shared" si="46"/>
        <v>-7925.6000488276331</v>
      </c>
      <c r="AF61" s="1">
        <f t="shared" si="46"/>
        <v>-7654.0322827648797</v>
      </c>
      <c r="AG61" s="1">
        <f t="shared" si="46"/>
        <v>-7380.8050040475973</v>
      </c>
      <c r="AH61" s="1">
        <f t="shared" si="46"/>
        <v>-7105.9080716259459</v>
      </c>
      <c r="AI61" s="1">
        <f t="shared" si="46"/>
        <v>-6829.3312824795476</v>
      </c>
      <c r="AJ61" s="1">
        <f t="shared" si="46"/>
        <v>-6551.0643712387937</v>
      </c>
      <c r="AK61" s="1">
        <f t="shared" si="46"/>
        <v>-6271.097009803836</v>
      </c>
      <c r="AL61" s="1">
        <f t="shared" si="46"/>
        <v>-5989.4188069612537</v>
      </c>
      <c r="AM61" s="1">
        <f t="shared" si="46"/>
        <v>-5706.019307998371</v>
      </c>
      <c r="AN61" s="1">
        <f t="shared" si="46"/>
        <v>-5420.887994315226</v>
      </c>
      <c r="AO61" s="1">
        <f t="shared" si="46"/>
        <v>-5134.0142830341638</v>
      </c>
      <c r="AP61" s="1">
        <f t="shared" si="46"/>
        <v>-4845.3875266070409</v>
      </c>
      <c r="AQ61" s="1">
        <f t="shared" si="46"/>
        <v>-4554.9970124200381</v>
      </c>
      <c r="AR61" s="1">
        <f t="shared" si="46"/>
        <v>-4262.8319623960488</v>
      </c>
      <c r="AS61" s="1">
        <f t="shared" si="46"/>
        <v>-3968.8815325946457</v>
      </c>
      <c r="AT61" s="1">
        <f t="shared" si="46"/>
        <v>-3673.1348128095965</v>
      </c>
      <c r="AU61" s="1">
        <f t="shared" si="46"/>
        <v>-3375.5808261639236</v>
      </c>
      <c r="AV61" s="1">
        <f t="shared" si="46"/>
        <v>-3076.2085287024893</v>
      </c>
      <c r="AW61" s="1">
        <f t="shared" si="46"/>
        <v>-2775.0068089820893</v>
      </c>
      <c r="AX61" s="1">
        <f t="shared" si="46"/>
        <v>-2471.9644876590437</v>
      </c>
      <c r="AY61" s="1">
        <f t="shared" si="46"/>
        <v>-2167.0703170742663</v>
      </c>
      <c r="AZ61" s="1">
        <f t="shared" si="46"/>
        <v>-1860.312980835798</v>
      </c>
      <c r="BA61" s="1">
        <f t="shared" si="46"/>
        <v>-1551.6810933987913</v>
      </c>
      <c r="BB61" s="1">
        <f t="shared" si="46"/>
        <v>-1241.1631996429248</v>
      </c>
      <c r="BC61" s="1">
        <f t="shared" si="46"/>
        <v>-928.74777444723895</v>
      </c>
      <c r="BD61" s="1">
        <f t="shared" si="46"/>
        <v>-614.42322226237059</v>
      </c>
      <c r="BE61" s="1">
        <f t="shared" si="46"/>
        <v>-298.17787668017587</v>
      </c>
      <c r="BF61" s="1">
        <f t="shared" si="46"/>
        <v>-7.2145667218137532E-10</v>
      </c>
      <c r="BG61" s="1">
        <f t="shared" si="46"/>
        <v>-7.2586539304886907E-10</v>
      </c>
      <c r="BH61" s="1">
        <f t="shared" si="46"/>
        <v>-7.3030105499326592E-10</v>
      </c>
      <c r="BI61" s="1">
        <f t="shared" si="46"/>
        <v>-7.3476382264772057E-10</v>
      </c>
      <c r="BJ61" s="1">
        <f t="shared" si="46"/>
        <v>-7.392538616514379E-10</v>
      </c>
      <c r="BK61" s="1">
        <f t="shared" si="46"/>
        <v>-7.4377133865582094E-10</v>
      </c>
      <c r="BL61" s="1">
        <f t="shared" si="46"/>
        <v>-7.4831642133065591E-10</v>
      </c>
      <c r="BM61" s="1">
        <f t="shared" si="46"/>
        <v>-7.5288927837033598E-10</v>
      </c>
      <c r="BN61" s="1">
        <f t="shared" si="46"/>
        <v>-7.5749007950012181E-10</v>
      </c>
      <c r="BO61" s="1">
        <f t="shared" si="46"/>
        <v>-7.6211899548244174E-10</v>
      </c>
      <c r="BP61" s="1">
        <f t="shared" si="46"/>
        <v>-7.6677619812322918E-10</v>
      </c>
      <c r="BQ61" s="1">
        <f t="shared" si="46"/>
        <v>-7.714618602782997E-10</v>
      </c>
      <c r="BR61" s="1">
        <f t="shared" si="46"/>
        <v>-7.761761558597666E-10</v>
      </c>
      <c r="BS61" s="1">
        <f t="shared" si="46"/>
        <v>-7.8091925984249586E-10</v>
      </c>
      <c r="BT61" s="1">
        <f t="shared" si="46"/>
        <v>-7.8569134827060017E-10</v>
      </c>
      <c r="BU61" s="1">
        <f t="shared" si="46"/>
        <v>-7.9049259826397343E-10</v>
      </c>
      <c r="BV61" s="1">
        <f t="shared" ref="BV61:CD61" si="47">BU61-BV44-BV46</f>
        <v>-7.9532318802486428E-10</v>
      </c>
      <c r="BW61" s="1">
        <f t="shared" si="47"/>
        <v>-8.0018329684449046E-10</v>
      </c>
      <c r="BX61" s="1">
        <f t="shared" si="47"/>
        <v>-8.0507310510969332E-10</v>
      </c>
      <c r="BY61" s="1">
        <f t="shared" si="47"/>
        <v>-8.0999279430963294E-10</v>
      </c>
      <c r="BZ61" s="1">
        <f t="shared" si="47"/>
        <v>-8.1494254704252436E-10</v>
      </c>
      <c r="CA61" s="1">
        <f t="shared" si="47"/>
        <v>-8.1992254702241458E-10</v>
      </c>
      <c r="CB61" s="1">
        <f t="shared" si="47"/>
        <v>-8.2493297908600162E-10</v>
      </c>
      <c r="CC61" s="1">
        <f t="shared" si="47"/>
        <v>-8.2997402919949466E-10</v>
      </c>
      <c r="CD61" s="1">
        <f t="shared" si="47"/>
        <v>-8.3504588446551652E-10</v>
      </c>
    </row>
    <row r="62" spans="2:82" x14ac:dyDescent="0.3">
      <c r="B62" s="14">
        <f t="shared" ca="1" si="0"/>
        <v>62</v>
      </c>
      <c r="E62" s="1" t="s">
        <v>59</v>
      </c>
      <c r="I62" s="1">
        <f>I47+I50</f>
        <v>-500</v>
      </c>
      <c r="J62" s="1">
        <f>I62+J47+J50</f>
        <v>-820</v>
      </c>
      <c r="K62" s="1">
        <f t="shared" ref="K62:BV62" si="48">J62+K47+K50</f>
        <v>-1140</v>
      </c>
      <c r="L62" s="1">
        <f t="shared" si="48"/>
        <v>-1460</v>
      </c>
      <c r="M62" s="1">
        <f t="shared" si="48"/>
        <v>-1780</v>
      </c>
      <c r="N62" s="1">
        <f t="shared" si="48"/>
        <v>-2100</v>
      </c>
      <c r="O62" s="1">
        <f t="shared" si="48"/>
        <v>-2420</v>
      </c>
      <c r="P62" s="1">
        <f t="shared" si="48"/>
        <v>-2740</v>
      </c>
      <c r="Q62" s="1">
        <f t="shared" si="48"/>
        <v>-3060</v>
      </c>
      <c r="R62" s="1">
        <f t="shared" si="48"/>
        <v>-3380</v>
      </c>
      <c r="S62" s="1">
        <f t="shared" si="48"/>
        <v>-3700</v>
      </c>
      <c r="T62" s="1">
        <f t="shared" si="48"/>
        <v>-4020</v>
      </c>
      <c r="U62" s="1">
        <f t="shared" si="48"/>
        <v>-4340</v>
      </c>
      <c r="V62" s="1">
        <f t="shared" si="48"/>
        <v>-4660</v>
      </c>
      <c r="W62" s="1">
        <f t="shared" si="48"/>
        <v>-4980</v>
      </c>
      <c r="X62" s="1">
        <f t="shared" si="48"/>
        <v>-5300</v>
      </c>
      <c r="Y62" s="1">
        <f t="shared" si="48"/>
        <v>-5620</v>
      </c>
      <c r="Z62" s="1">
        <f t="shared" si="48"/>
        <v>-5940</v>
      </c>
      <c r="AA62" s="1">
        <f t="shared" si="48"/>
        <v>-6260</v>
      </c>
      <c r="AB62" s="1">
        <f t="shared" si="48"/>
        <v>-6580</v>
      </c>
      <c r="AC62" s="1">
        <f t="shared" si="48"/>
        <v>-6900</v>
      </c>
      <c r="AD62" s="1">
        <f t="shared" si="48"/>
        <v>-7220</v>
      </c>
      <c r="AE62" s="1">
        <f t="shared" si="48"/>
        <v>-7540</v>
      </c>
      <c r="AF62" s="1">
        <f t="shared" si="48"/>
        <v>-7860</v>
      </c>
      <c r="AG62" s="1">
        <f t="shared" si="48"/>
        <v>-8180</v>
      </c>
      <c r="AH62" s="1">
        <f t="shared" si="48"/>
        <v>-8500</v>
      </c>
      <c r="AI62" s="1">
        <f t="shared" si="48"/>
        <v>-8820</v>
      </c>
      <c r="AJ62" s="1">
        <f t="shared" si="48"/>
        <v>-9140</v>
      </c>
      <c r="AK62" s="1">
        <f t="shared" si="48"/>
        <v>-9460</v>
      </c>
      <c r="AL62" s="1">
        <f t="shared" si="48"/>
        <v>-9780</v>
      </c>
      <c r="AM62" s="1">
        <f t="shared" si="48"/>
        <v>-10100</v>
      </c>
      <c r="AN62" s="1">
        <f t="shared" si="48"/>
        <v>-10420</v>
      </c>
      <c r="AO62" s="1">
        <f t="shared" si="48"/>
        <v>-10740</v>
      </c>
      <c r="AP62" s="1">
        <f t="shared" si="48"/>
        <v>-11060</v>
      </c>
      <c r="AQ62" s="1">
        <f t="shared" si="48"/>
        <v>-11380</v>
      </c>
      <c r="AR62" s="1">
        <f t="shared" si="48"/>
        <v>-11700</v>
      </c>
      <c r="AS62" s="1">
        <f t="shared" si="48"/>
        <v>-12020</v>
      </c>
      <c r="AT62" s="1">
        <f t="shared" si="48"/>
        <v>-12340</v>
      </c>
      <c r="AU62" s="1">
        <f t="shared" si="48"/>
        <v>-12660</v>
      </c>
      <c r="AV62" s="1">
        <f t="shared" si="48"/>
        <v>-12980</v>
      </c>
      <c r="AW62" s="1">
        <f t="shared" si="48"/>
        <v>-13300</v>
      </c>
      <c r="AX62" s="1">
        <f t="shared" si="48"/>
        <v>-13620</v>
      </c>
      <c r="AY62" s="1">
        <f t="shared" si="48"/>
        <v>-13940</v>
      </c>
      <c r="AZ62" s="1">
        <f t="shared" si="48"/>
        <v>-14260</v>
      </c>
      <c r="BA62" s="1">
        <f t="shared" si="48"/>
        <v>-14580</v>
      </c>
      <c r="BB62" s="1">
        <f t="shared" si="48"/>
        <v>-14900</v>
      </c>
      <c r="BC62" s="1">
        <f t="shared" si="48"/>
        <v>-15220</v>
      </c>
      <c r="BD62" s="1">
        <f t="shared" si="48"/>
        <v>-15540</v>
      </c>
      <c r="BE62" s="1">
        <f t="shared" si="48"/>
        <v>-15860</v>
      </c>
      <c r="BF62" s="1">
        <f t="shared" si="48"/>
        <v>-16160</v>
      </c>
      <c r="BG62" s="1">
        <f t="shared" si="48"/>
        <v>-16160</v>
      </c>
      <c r="BH62" s="1">
        <f t="shared" si="48"/>
        <v>-16160</v>
      </c>
      <c r="BI62" s="1">
        <f t="shared" si="48"/>
        <v>-16160</v>
      </c>
      <c r="BJ62" s="1">
        <f t="shared" si="48"/>
        <v>-16160</v>
      </c>
      <c r="BK62" s="1">
        <f t="shared" si="48"/>
        <v>-16160</v>
      </c>
      <c r="BL62" s="1">
        <f t="shared" si="48"/>
        <v>-16160</v>
      </c>
      <c r="BM62" s="1">
        <f t="shared" si="48"/>
        <v>-16160</v>
      </c>
      <c r="BN62" s="1">
        <f t="shared" si="48"/>
        <v>-16160</v>
      </c>
      <c r="BO62" s="1">
        <f t="shared" si="48"/>
        <v>-16160</v>
      </c>
      <c r="BP62" s="1">
        <f t="shared" si="48"/>
        <v>-16160</v>
      </c>
      <c r="BQ62" s="1">
        <f t="shared" si="48"/>
        <v>-16160</v>
      </c>
      <c r="BR62" s="1">
        <f t="shared" si="48"/>
        <v>-16160</v>
      </c>
      <c r="BS62" s="1">
        <f t="shared" si="48"/>
        <v>-16160</v>
      </c>
      <c r="BT62" s="1">
        <f t="shared" si="48"/>
        <v>-16160</v>
      </c>
      <c r="BU62" s="1">
        <f t="shared" si="48"/>
        <v>-16160</v>
      </c>
      <c r="BV62" s="1">
        <f t="shared" si="48"/>
        <v>-16160</v>
      </c>
      <c r="BW62" s="1">
        <f t="shared" ref="BW62:CD62" si="49">BV62+BW47+BW50</f>
        <v>-16160</v>
      </c>
      <c r="BX62" s="1">
        <f t="shared" si="49"/>
        <v>-16160</v>
      </c>
      <c r="BY62" s="1">
        <f t="shared" si="49"/>
        <v>-16160</v>
      </c>
      <c r="BZ62" s="1">
        <f t="shared" si="49"/>
        <v>-16160</v>
      </c>
      <c r="CA62" s="1">
        <f t="shared" si="49"/>
        <v>-16160</v>
      </c>
      <c r="CB62" s="1">
        <f t="shared" si="49"/>
        <v>-16160</v>
      </c>
      <c r="CC62" s="1">
        <f t="shared" si="49"/>
        <v>-16160</v>
      </c>
      <c r="CD62" s="1">
        <f t="shared" si="49"/>
        <v>-16160</v>
      </c>
    </row>
    <row r="63" spans="2:82" x14ac:dyDescent="0.3">
      <c r="B63" s="14">
        <f t="shared" ca="1" si="0"/>
        <v>63</v>
      </c>
      <c r="E63" s="1" t="s">
        <v>60</v>
      </c>
      <c r="I63" s="16">
        <f>SUM(I60:I62)</f>
        <v>0</v>
      </c>
      <c r="J63" s="16">
        <f t="shared" ref="J63:BU63" si="50">SUM(J60:J62)</f>
        <v>-315.82994609763227</v>
      </c>
      <c r="K63" s="16">
        <f t="shared" si="50"/>
        <v>-630.20854219770808</v>
      </c>
      <c r="L63" s="16">
        <f t="shared" si="50"/>
        <v>-943.12691930328583</v>
      </c>
      <c r="M63" s="16">
        <f t="shared" si="50"/>
        <v>-1254.5761542202217</v>
      </c>
      <c r="N63" s="16">
        <f t="shared" si="50"/>
        <v>-1564.5472692259791</v>
      </c>
      <c r="O63" s="16">
        <f t="shared" si="50"/>
        <v>-1873.0312317364169</v>
      </c>
      <c r="P63" s="16">
        <f t="shared" si="50"/>
        <v>-2180.0189539705316</v>
      </c>
      <c r="Q63" s="16">
        <f t="shared" si="50"/>
        <v>-2485.5012926131603</v>
      </c>
      <c r="R63" s="16">
        <f t="shared" si="50"/>
        <v>-2789.4690484756247</v>
      </c>
      <c r="S63" s="16">
        <f t="shared" si="50"/>
        <v>-3091.9129661542847</v>
      </c>
      <c r="T63" s="16">
        <f t="shared" si="50"/>
        <v>-3392.8237336870243</v>
      </c>
      <c r="U63" s="16">
        <f t="shared" si="50"/>
        <v>-3692.191982207627</v>
      </c>
      <c r="V63" s="16">
        <f t="shared" si="50"/>
        <v>-3990.0082855980509</v>
      </c>
      <c r="W63" s="16">
        <f t="shared" si="50"/>
        <v>-4286.2631601385565</v>
      </c>
      <c r="X63" s="16">
        <f t="shared" si="50"/>
        <v>-4580.9470641557218</v>
      </c>
      <c r="Y63" s="16">
        <f t="shared" si="50"/>
        <v>-4874.0503976682958</v>
      </c>
      <c r="Z63" s="16">
        <f t="shared" si="50"/>
        <v>-5165.56350203088</v>
      </c>
      <c r="AA63" s="16">
        <f t="shared" si="50"/>
        <v>-5455.4766595754445</v>
      </c>
      <c r="AB63" s="16">
        <f t="shared" si="50"/>
        <v>-5743.7800932506507</v>
      </c>
      <c r="AC63" s="16">
        <f t="shared" si="50"/>
        <v>-6030.4639662589634</v>
      </c>
      <c r="AD63" s="16">
        <f t="shared" si="50"/>
        <v>-6315.5183816915523</v>
      </c>
      <c r="AE63" s="16">
        <f t="shared" si="50"/>
        <v>-6598.9333821609653</v>
      </c>
      <c r="AF63" s="16">
        <f t="shared" si="50"/>
        <v>-6880.6989494315458</v>
      </c>
      <c r="AG63" s="16">
        <f t="shared" si="50"/>
        <v>-7160.8050040475973</v>
      </c>
      <c r="AH63" s="16">
        <f t="shared" si="50"/>
        <v>-7439.241404959278</v>
      </c>
      <c r="AI63" s="16">
        <f t="shared" si="50"/>
        <v>-7715.9979491462127</v>
      </c>
      <c r="AJ63" s="16">
        <f t="shared" si="50"/>
        <v>-7991.0643712387919</v>
      </c>
      <c r="AK63" s="16">
        <f t="shared" si="50"/>
        <v>-8264.4303431371663</v>
      </c>
      <c r="AL63" s="16">
        <f t="shared" si="50"/>
        <v>-8536.085473627918</v>
      </c>
      <c r="AM63" s="16">
        <f t="shared" si="50"/>
        <v>-8806.0193079983692</v>
      </c>
      <c r="AN63" s="16">
        <f t="shared" si="50"/>
        <v>-9074.2213276485563</v>
      </c>
      <c r="AO63" s="16">
        <f t="shared" si="50"/>
        <v>-9340.6809497008271</v>
      </c>
      <c r="AP63" s="16">
        <f t="shared" si="50"/>
        <v>-9605.3875266070372</v>
      </c>
      <c r="AQ63" s="16">
        <f t="shared" si="50"/>
        <v>-9868.3303457533675</v>
      </c>
      <c r="AR63" s="16">
        <f t="shared" si="50"/>
        <v>-10129.498629062711</v>
      </c>
      <c r="AS63" s="16">
        <f t="shared" si="50"/>
        <v>-10388.881532594642</v>
      </c>
      <c r="AT63" s="16">
        <f t="shared" si="50"/>
        <v>-10646.468146142926</v>
      </c>
      <c r="AU63" s="16">
        <f t="shared" si="50"/>
        <v>-10902.247492830587</v>
      </c>
      <c r="AV63" s="16">
        <f t="shared" si="50"/>
        <v>-11156.208528702487</v>
      </c>
      <c r="AW63" s="16">
        <f t="shared" si="50"/>
        <v>-11408.340142315421</v>
      </c>
      <c r="AX63" s="16">
        <f t="shared" si="50"/>
        <v>-11658.631154325711</v>
      </c>
      <c r="AY63" s="16">
        <f t="shared" si="50"/>
        <v>-11907.070317074267</v>
      </c>
      <c r="AZ63" s="16">
        <f t="shared" si="50"/>
        <v>-12153.646314169131</v>
      </c>
      <c r="BA63" s="16">
        <f t="shared" si="50"/>
        <v>-12398.347760065459</v>
      </c>
      <c r="BB63" s="16">
        <f t="shared" si="50"/>
        <v>-12641.163199642928</v>
      </c>
      <c r="BC63" s="16">
        <f t="shared" si="50"/>
        <v>-12882.081107780574</v>
      </c>
      <c r="BD63" s="16">
        <f t="shared" si="50"/>
        <v>-13121.08988892904</v>
      </c>
      <c r="BE63" s="16">
        <f t="shared" si="50"/>
        <v>-13358.17787668018</v>
      </c>
      <c r="BF63" s="16">
        <f t="shared" si="50"/>
        <v>-13593.33333333406</v>
      </c>
      <c r="BG63" s="16">
        <f t="shared" si="50"/>
        <v>-13826.666666667397</v>
      </c>
      <c r="BH63" s="16">
        <f t="shared" si="50"/>
        <v>-14060.000000000735</v>
      </c>
      <c r="BI63" s="16">
        <f t="shared" si="50"/>
        <v>-14293.333333334074</v>
      </c>
      <c r="BJ63" s="16">
        <f t="shared" si="50"/>
        <v>-14526.666666667412</v>
      </c>
      <c r="BK63" s="16">
        <f t="shared" si="50"/>
        <v>-14760.000000000751</v>
      </c>
      <c r="BL63" s="16">
        <f t="shared" si="50"/>
        <v>-14993.333333334089</v>
      </c>
      <c r="BM63" s="16">
        <f t="shared" si="50"/>
        <v>-15226.666666667428</v>
      </c>
      <c r="BN63" s="16">
        <f t="shared" si="50"/>
        <v>-15460.000000000766</v>
      </c>
      <c r="BO63" s="16">
        <f t="shared" si="50"/>
        <v>-15693.333333334105</v>
      </c>
      <c r="BP63" s="16">
        <f t="shared" si="50"/>
        <v>-15926.666666667445</v>
      </c>
      <c r="BQ63" s="16">
        <f t="shared" si="50"/>
        <v>-16160.000000000771</v>
      </c>
      <c r="BR63" s="16">
        <f t="shared" si="50"/>
        <v>-16160.000000000777</v>
      </c>
      <c r="BS63" s="16">
        <f t="shared" si="50"/>
        <v>-16160.00000000078</v>
      </c>
      <c r="BT63" s="16">
        <f t="shared" si="50"/>
        <v>-16160.000000000786</v>
      </c>
      <c r="BU63" s="16">
        <f t="shared" si="50"/>
        <v>-16160.000000000791</v>
      </c>
      <c r="BV63" s="16">
        <f t="shared" ref="BV63:CD63" si="51">SUM(BV60:BV62)</f>
        <v>-16160.000000000795</v>
      </c>
      <c r="BW63" s="16">
        <f t="shared" si="51"/>
        <v>-16160.0000000008</v>
      </c>
      <c r="BX63" s="16">
        <f t="shared" si="51"/>
        <v>-16160.000000000806</v>
      </c>
      <c r="BY63" s="16">
        <f t="shared" si="51"/>
        <v>-16160.000000000809</v>
      </c>
      <c r="BZ63" s="16">
        <f t="shared" si="51"/>
        <v>-16160.000000000815</v>
      </c>
      <c r="CA63" s="16">
        <f t="shared" si="51"/>
        <v>-16160.00000000082</v>
      </c>
      <c r="CB63" s="16">
        <f t="shared" si="51"/>
        <v>-16160.000000000826</v>
      </c>
      <c r="CC63" s="16">
        <f t="shared" si="51"/>
        <v>-16160.000000000829</v>
      </c>
      <c r="CD63" s="16">
        <f t="shared" si="51"/>
        <v>-16160.000000000835</v>
      </c>
    </row>
    <row r="64" spans="2:82" x14ac:dyDescent="0.3">
      <c r="B64" s="14">
        <f t="shared" ca="1" si="0"/>
        <v>64</v>
      </c>
      <c r="D64" s="1" t="s">
        <v>61</v>
      </c>
    </row>
    <row r="65" spans="2:82" x14ac:dyDescent="0.3">
      <c r="B65" s="14">
        <f t="shared" ca="1" si="0"/>
        <v>65</v>
      </c>
      <c r="E65" s="1" t="s">
        <v>63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0</v>
      </c>
    </row>
    <row r="66" spans="2:82" x14ac:dyDescent="0.3">
      <c r="B66" s="14">
        <f t="shared" ca="1" si="0"/>
        <v>66</v>
      </c>
      <c r="E66" s="1" t="s">
        <v>62</v>
      </c>
    </row>
    <row r="67" spans="2:82" x14ac:dyDescent="0.3">
      <c r="B67" s="14">
        <f t="shared" ca="1" si="0"/>
        <v>67</v>
      </c>
      <c r="F67" s="1" t="s">
        <v>64</v>
      </c>
      <c r="I67" s="1">
        <f>H67+I49</f>
        <v>0</v>
      </c>
      <c r="J67" s="1">
        <f t="shared" ref="J67:BU67" si="52">I67+J49</f>
        <v>-82.496612764297979</v>
      </c>
      <c r="K67" s="1">
        <f t="shared" si="52"/>
        <v>-163.54187553104094</v>
      </c>
      <c r="L67" s="1">
        <f t="shared" si="52"/>
        <v>-243.12691930328566</v>
      </c>
      <c r="M67" s="1">
        <f t="shared" si="52"/>
        <v>-321.24282088688835</v>
      </c>
      <c r="N67" s="1">
        <f t="shared" si="52"/>
        <v>-397.88060255931339</v>
      </c>
      <c r="O67" s="1">
        <f t="shared" si="52"/>
        <v>-473.03123173641762</v>
      </c>
      <c r="P67" s="1">
        <f t="shared" si="52"/>
        <v>-546.68562063719901</v>
      </c>
      <c r="Q67" s="1">
        <f t="shared" si="52"/>
        <v>-618.8346259464962</v>
      </c>
      <c r="R67" s="1">
        <f t="shared" si="52"/>
        <v>-689.46904847562712</v>
      </c>
      <c r="S67" s="1">
        <f t="shared" si="52"/>
        <v>-758.57963282095352</v>
      </c>
      <c r="T67" s="1">
        <f t="shared" si="52"/>
        <v>-826.15706702035959</v>
      </c>
      <c r="U67" s="1">
        <f t="shared" si="52"/>
        <v>-892.19198220763076</v>
      </c>
      <c r="V67" s="1">
        <f t="shared" si="52"/>
        <v>-956.67495226472056</v>
      </c>
      <c r="W67" s="1">
        <f t="shared" si="52"/>
        <v>-1019.596493471893</v>
      </c>
      <c r="X67" s="1">
        <f t="shared" si="52"/>
        <v>-1080.9470641557266</v>
      </c>
      <c r="Y67" s="1">
        <f t="shared" si="52"/>
        <v>-1140.7170643349675</v>
      </c>
      <c r="Z67" s="1">
        <f t="shared" si="52"/>
        <v>-1198.8968353642183</v>
      </c>
      <c r="AA67" s="1">
        <f t="shared" si="52"/>
        <v>-1255.4766595754497</v>
      </c>
      <c r="AB67" s="1">
        <f t="shared" si="52"/>
        <v>-1310.446759917322</v>
      </c>
      <c r="AC67" s="1">
        <f t="shared" si="52"/>
        <v>-1363.7972995923012</v>
      </c>
      <c r="AD67" s="1">
        <f t="shared" si="52"/>
        <v>-1415.5183816915587</v>
      </c>
      <c r="AE67" s="1">
        <f t="shared" si="52"/>
        <v>-1465.6000488276397</v>
      </c>
      <c r="AF67" s="1">
        <f t="shared" si="52"/>
        <v>-1514.0322827648868</v>
      </c>
      <c r="AG67" s="1">
        <f t="shared" si="52"/>
        <v>-1560.8050040476046</v>
      </c>
      <c r="AH67" s="1">
        <f t="shared" si="52"/>
        <v>-1605.9080716259532</v>
      </c>
      <c r="AI67" s="1">
        <f t="shared" si="52"/>
        <v>-1649.3312824795551</v>
      </c>
      <c r="AJ67" s="1">
        <f t="shared" si="52"/>
        <v>-1691.0643712388012</v>
      </c>
      <c r="AK67" s="1">
        <f t="shared" si="52"/>
        <v>-1731.0970098038438</v>
      </c>
      <c r="AL67" s="1">
        <f t="shared" si="52"/>
        <v>-1769.418806961261</v>
      </c>
      <c r="AM67" s="1">
        <f t="shared" si="52"/>
        <v>-1806.0193079983785</v>
      </c>
      <c r="AN67" s="1">
        <f t="shared" si="52"/>
        <v>-1840.887994315234</v>
      </c>
      <c r="AO67" s="1">
        <f t="shared" si="52"/>
        <v>-1874.0142830341715</v>
      </c>
      <c r="AP67" s="1">
        <f t="shared" si="52"/>
        <v>-1905.3875266070488</v>
      </c>
      <c r="AQ67" s="1">
        <f t="shared" si="52"/>
        <v>-1934.9970124200458</v>
      </c>
      <c r="AR67" s="1">
        <f t="shared" si="52"/>
        <v>-1962.831962396057</v>
      </c>
      <c r="AS67" s="1">
        <f t="shared" si="52"/>
        <v>-1988.8815325946539</v>
      </c>
      <c r="AT67" s="1">
        <f t="shared" si="52"/>
        <v>-2013.1348128096045</v>
      </c>
      <c r="AU67" s="1">
        <f t="shared" si="52"/>
        <v>-2035.5808261639315</v>
      </c>
      <c r="AV67" s="1">
        <f t="shared" si="52"/>
        <v>-2056.208528702497</v>
      </c>
      <c r="AW67" s="1">
        <f t="shared" si="52"/>
        <v>-2075.006808982097</v>
      </c>
      <c r="AX67" s="1">
        <f t="shared" si="52"/>
        <v>-2091.9644876590514</v>
      </c>
      <c r="AY67" s="1">
        <f t="shared" si="52"/>
        <v>-2107.070317074274</v>
      </c>
      <c r="AZ67" s="1">
        <f t="shared" si="52"/>
        <v>-2120.3129808358058</v>
      </c>
      <c r="BA67" s="1">
        <f t="shared" si="52"/>
        <v>-2131.681093398799</v>
      </c>
      <c r="BB67" s="1">
        <f t="shared" si="52"/>
        <v>-2141.1631996429323</v>
      </c>
      <c r="BC67" s="1">
        <f t="shared" si="52"/>
        <v>-2148.7477744472462</v>
      </c>
      <c r="BD67" s="1">
        <f t="shared" si="52"/>
        <v>-2154.4232222623777</v>
      </c>
      <c r="BE67" s="1">
        <f t="shared" si="52"/>
        <v>-2158.1778766801831</v>
      </c>
      <c r="BF67" s="1">
        <f t="shared" si="52"/>
        <v>-2160.0000000007285</v>
      </c>
      <c r="BG67" s="1">
        <f t="shared" si="52"/>
        <v>-2160.0000000007331</v>
      </c>
      <c r="BH67" s="1">
        <f t="shared" si="52"/>
        <v>-2160.0000000007376</v>
      </c>
      <c r="BI67" s="1">
        <f t="shared" si="52"/>
        <v>-2160.0000000007421</v>
      </c>
      <c r="BJ67" s="1">
        <f t="shared" si="52"/>
        <v>-2160.0000000007467</v>
      </c>
      <c r="BK67" s="1">
        <f t="shared" si="52"/>
        <v>-2160.0000000007512</v>
      </c>
      <c r="BL67" s="1">
        <f t="shared" si="52"/>
        <v>-2160.0000000007558</v>
      </c>
      <c r="BM67" s="1">
        <f t="shared" si="52"/>
        <v>-2160.0000000007603</v>
      </c>
      <c r="BN67" s="1">
        <f t="shared" si="52"/>
        <v>-2160.0000000007649</v>
      </c>
      <c r="BO67" s="1">
        <f t="shared" si="52"/>
        <v>-2160.0000000007694</v>
      </c>
      <c r="BP67" s="1">
        <f t="shared" si="52"/>
        <v>-2160.000000000774</v>
      </c>
      <c r="BQ67" s="1">
        <f t="shared" si="52"/>
        <v>-2160.0000000007785</v>
      </c>
      <c r="BR67" s="1">
        <f t="shared" si="52"/>
        <v>-2160.0000000007831</v>
      </c>
      <c r="BS67" s="1">
        <f t="shared" si="52"/>
        <v>-2160.0000000007876</v>
      </c>
      <c r="BT67" s="1">
        <f t="shared" si="52"/>
        <v>-2160.0000000007922</v>
      </c>
      <c r="BU67" s="1">
        <f t="shared" si="52"/>
        <v>-2160.0000000007972</v>
      </c>
      <c r="BV67" s="1">
        <f t="shared" ref="BV67:CD67" si="53">BU67+BV49</f>
        <v>-2160.0000000008022</v>
      </c>
      <c r="BW67" s="1">
        <f t="shared" si="53"/>
        <v>-2160.0000000008072</v>
      </c>
      <c r="BX67" s="1">
        <f t="shared" si="53"/>
        <v>-2160.0000000008122</v>
      </c>
      <c r="BY67" s="1">
        <f t="shared" si="53"/>
        <v>-2160.0000000008172</v>
      </c>
      <c r="BZ67" s="1">
        <f t="shared" si="53"/>
        <v>-2160.0000000008222</v>
      </c>
      <c r="CA67" s="1">
        <f t="shared" si="53"/>
        <v>-2160.0000000008272</v>
      </c>
      <c r="CB67" s="1">
        <f t="shared" si="53"/>
        <v>-2160.0000000008322</v>
      </c>
      <c r="CC67" s="1">
        <f t="shared" si="53"/>
        <v>-2160.0000000008372</v>
      </c>
      <c r="CD67" s="1">
        <f t="shared" si="53"/>
        <v>-2160.0000000008422</v>
      </c>
    </row>
    <row r="68" spans="2:82" x14ac:dyDescent="0.3">
      <c r="B68" s="14">
        <f t="shared" ca="1" si="0"/>
        <v>68</v>
      </c>
      <c r="F68" s="15" t="s">
        <v>65</v>
      </c>
      <c r="I68" s="1">
        <f>H68+I52</f>
        <v>0</v>
      </c>
      <c r="J68" s="1">
        <f t="shared" ref="J68:BU68" si="54">I68+J52</f>
        <v>-233.33333333333334</v>
      </c>
      <c r="K68" s="1">
        <f t="shared" si="54"/>
        <v>-466.66666666666669</v>
      </c>
      <c r="L68" s="1">
        <f t="shared" si="54"/>
        <v>-700</v>
      </c>
      <c r="M68" s="1">
        <f t="shared" si="54"/>
        <v>-933.33333333333337</v>
      </c>
      <c r="N68" s="1">
        <f t="shared" si="54"/>
        <v>-1166.6666666666667</v>
      </c>
      <c r="O68" s="1">
        <f t="shared" si="54"/>
        <v>-1400</v>
      </c>
      <c r="P68" s="1">
        <f t="shared" si="54"/>
        <v>-1633.3333333333333</v>
      </c>
      <c r="Q68" s="1">
        <f t="shared" si="54"/>
        <v>-1866.6666666666665</v>
      </c>
      <c r="R68" s="1">
        <f t="shared" si="54"/>
        <v>-2100</v>
      </c>
      <c r="S68" s="1">
        <f t="shared" si="54"/>
        <v>-2333.3333333333335</v>
      </c>
      <c r="T68" s="1">
        <f t="shared" si="54"/>
        <v>-2566.666666666667</v>
      </c>
      <c r="U68" s="1">
        <f t="shared" si="54"/>
        <v>-2800.0000000000005</v>
      </c>
      <c r="V68" s="1">
        <f t="shared" si="54"/>
        <v>-3033.3333333333339</v>
      </c>
      <c r="W68" s="1">
        <f t="shared" si="54"/>
        <v>-3266.6666666666674</v>
      </c>
      <c r="X68" s="1">
        <f t="shared" si="54"/>
        <v>-3500.0000000000009</v>
      </c>
      <c r="Y68" s="1">
        <f t="shared" si="54"/>
        <v>-3733.3333333333344</v>
      </c>
      <c r="Z68" s="1">
        <f t="shared" si="54"/>
        <v>-3966.6666666666679</v>
      </c>
      <c r="AA68" s="1">
        <f t="shared" si="54"/>
        <v>-4200.0000000000009</v>
      </c>
      <c r="AB68" s="1">
        <f t="shared" si="54"/>
        <v>-4433.3333333333339</v>
      </c>
      <c r="AC68" s="1">
        <f t="shared" si="54"/>
        <v>-4666.666666666667</v>
      </c>
      <c r="AD68" s="1">
        <f t="shared" si="54"/>
        <v>-4900</v>
      </c>
      <c r="AE68" s="1">
        <f t="shared" si="54"/>
        <v>-5133.333333333333</v>
      </c>
      <c r="AF68" s="1">
        <f t="shared" si="54"/>
        <v>-5366.6666666666661</v>
      </c>
      <c r="AG68" s="1">
        <f t="shared" si="54"/>
        <v>-5599.9999999999991</v>
      </c>
      <c r="AH68" s="1">
        <f t="shared" si="54"/>
        <v>-5833.3333333333321</v>
      </c>
      <c r="AI68" s="1">
        <f t="shared" si="54"/>
        <v>-6066.6666666666652</v>
      </c>
      <c r="AJ68" s="1">
        <f t="shared" si="54"/>
        <v>-6299.9999999999982</v>
      </c>
      <c r="AK68" s="1">
        <f t="shared" si="54"/>
        <v>-6533.3333333333312</v>
      </c>
      <c r="AL68" s="1">
        <f t="shared" si="54"/>
        <v>-6766.6666666666642</v>
      </c>
      <c r="AM68" s="1">
        <f t="shared" si="54"/>
        <v>-6999.9999999999973</v>
      </c>
      <c r="AN68" s="1">
        <f t="shared" si="54"/>
        <v>-7233.3333333333303</v>
      </c>
      <c r="AO68" s="1">
        <f t="shared" si="54"/>
        <v>-7466.6666666666633</v>
      </c>
      <c r="AP68" s="1">
        <f t="shared" si="54"/>
        <v>-7699.9999999999964</v>
      </c>
      <c r="AQ68" s="1">
        <f t="shared" si="54"/>
        <v>-7933.3333333333294</v>
      </c>
      <c r="AR68" s="1">
        <f t="shared" si="54"/>
        <v>-8166.6666666666624</v>
      </c>
      <c r="AS68" s="1">
        <f t="shared" si="54"/>
        <v>-8399.9999999999964</v>
      </c>
      <c r="AT68" s="1">
        <f t="shared" si="54"/>
        <v>-8633.3333333333303</v>
      </c>
      <c r="AU68" s="1">
        <f t="shared" si="54"/>
        <v>-8866.6666666666642</v>
      </c>
      <c r="AV68" s="1">
        <f t="shared" si="54"/>
        <v>-9099.9999999999982</v>
      </c>
      <c r="AW68" s="1">
        <f t="shared" si="54"/>
        <v>-9333.3333333333321</v>
      </c>
      <c r="AX68" s="1">
        <f t="shared" si="54"/>
        <v>-9566.6666666666661</v>
      </c>
      <c r="AY68" s="1">
        <f t="shared" si="54"/>
        <v>-9800</v>
      </c>
      <c r="AZ68" s="1">
        <f t="shared" si="54"/>
        <v>-10033.333333333334</v>
      </c>
      <c r="BA68" s="1">
        <f t="shared" si="54"/>
        <v>-10266.666666666668</v>
      </c>
      <c r="BB68" s="1">
        <f t="shared" si="54"/>
        <v>-10500.000000000002</v>
      </c>
      <c r="BC68" s="1">
        <f t="shared" si="54"/>
        <v>-10733.333333333336</v>
      </c>
      <c r="BD68" s="1">
        <f t="shared" si="54"/>
        <v>-10966.66666666667</v>
      </c>
      <c r="BE68" s="1">
        <f t="shared" si="54"/>
        <v>-11200.000000000004</v>
      </c>
      <c r="BF68" s="1">
        <f t="shared" si="54"/>
        <v>-11433.333333333338</v>
      </c>
      <c r="BG68" s="1">
        <f t="shared" si="54"/>
        <v>-11666.666666666672</v>
      </c>
      <c r="BH68" s="1">
        <f t="shared" si="54"/>
        <v>-11900.000000000005</v>
      </c>
      <c r="BI68" s="1">
        <f t="shared" si="54"/>
        <v>-12133.333333333339</v>
      </c>
      <c r="BJ68" s="1">
        <f t="shared" si="54"/>
        <v>-12366.666666666673</v>
      </c>
      <c r="BK68" s="1">
        <f t="shared" si="54"/>
        <v>-12600.000000000007</v>
      </c>
      <c r="BL68" s="1">
        <f t="shared" si="54"/>
        <v>-12833.333333333341</v>
      </c>
      <c r="BM68" s="1">
        <f t="shared" si="54"/>
        <v>-13066.666666666675</v>
      </c>
      <c r="BN68" s="1">
        <f t="shared" si="54"/>
        <v>-13300.000000000009</v>
      </c>
      <c r="BO68" s="1">
        <f t="shared" si="54"/>
        <v>-13533.333333333343</v>
      </c>
      <c r="BP68" s="1">
        <f t="shared" si="54"/>
        <v>-13766.666666666677</v>
      </c>
      <c r="BQ68" s="1">
        <f t="shared" si="54"/>
        <v>-14000.000000000011</v>
      </c>
      <c r="BR68" s="1">
        <f t="shared" si="54"/>
        <v>-14000.000000000011</v>
      </c>
      <c r="BS68" s="1">
        <f t="shared" si="54"/>
        <v>-14000.000000000011</v>
      </c>
      <c r="BT68" s="1">
        <f t="shared" si="54"/>
        <v>-14000.000000000011</v>
      </c>
      <c r="BU68" s="1">
        <f t="shared" si="54"/>
        <v>-14000.000000000011</v>
      </c>
      <c r="BV68" s="1">
        <f t="shared" ref="BV68:CD68" si="55">BU68+BV52</f>
        <v>-14000.000000000011</v>
      </c>
      <c r="BW68" s="1">
        <f t="shared" si="55"/>
        <v>-14000.000000000011</v>
      </c>
      <c r="BX68" s="1">
        <f t="shared" si="55"/>
        <v>-14000.000000000011</v>
      </c>
      <c r="BY68" s="1">
        <f t="shared" si="55"/>
        <v>-14000.000000000011</v>
      </c>
      <c r="BZ68" s="1">
        <f t="shared" si="55"/>
        <v>-14000.000000000011</v>
      </c>
      <c r="CA68" s="1">
        <f t="shared" si="55"/>
        <v>-14000.000000000011</v>
      </c>
      <c r="CB68" s="1">
        <f t="shared" si="55"/>
        <v>-14000.000000000011</v>
      </c>
      <c r="CC68" s="1">
        <f t="shared" si="55"/>
        <v>-14000.000000000011</v>
      </c>
      <c r="CD68" s="1">
        <f t="shared" si="55"/>
        <v>-14000.000000000011</v>
      </c>
    </row>
    <row r="69" spans="2:82" x14ac:dyDescent="0.3">
      <c r="B69" s="14">
        <f ca="1">CELL("row",A69)</f>
        <v>69</v>
      </c>
      <c r="E69" s="1" t="s">
        <v>3</v>
      </c>
      <c r="I69" s="16">
        <f>SUM(I65:I68)</f>
        <v>0</v>
      </c>
      <c r="J69" s="16">
        <f t="shared" ref="J69:BU69" si="56">SUM(J65:J68)</f>
        <v>-315.82994609763131</v>
      </c>
      <c r="K69" s="16">
        <f t="shared" si="56"/>
        <v>-630.20854219770763</v>
      </c>
      <c r="L69" s="16">
        <f t="shared" si="56"/>
        <v>-943.1269193032856</v>
      </c>
      <c r="M69" s="16">
        <f t="shared" si="56"/>
        <v>-1254.5761542202217</v>
      </c>
      <c r="N69" s="16">
        <f t="shared" si="56"/>
        <v>-1564.54726922598</v>
      </c>
      <c r="O69" s="16">
        <f t="shared" si="56"/>
        <v>-1873.0312317364176</v>
      </c>
      <c r="P69" s="16">
        <f t="shared" si="56"/>
        <v>-2180.0189539705325</v>
      </c>
      <c r="Q69" s="16">
        <f t="shared" si="56"/>
        <v>-2485.5012926131626</v>
      </c>
      <c r="R69" s="16">
        <f t="shared" si="56"/>
        <v>-2789.469048475627</v>
      </c>
      <c r="S69" s="16">
        <f t="shared" si="56"/>
        <v>-3091.912966154287</v>
      </c>
      <c r="T69" s="16">
        <f t="shared" si="56"/>
        <v>-3392.8237336870266</v>
      </c>
      <c r="U69" s="16">
        <f t="shared" si="56"/>
        <v>-3692.1919822076311</v>
      </c>
      <c r="V69" s="16">
        <f t="shared" si="56"/>
        <v>-3990.0082855980545</v>
      </c>
      <c r="W69" s="16">
        <f t="shared" si="56"/>
        <v>-4286.2631601385601</v>
      </c>
      <c r="X69" s="16">
        <f t="shared" si="56"/>
        <v>-4580.9470641557273</v>
      </c>
      <c r="Y69" s="16">
        <f t="shared" si="56"/>
        <v>-4874.0503976683021</v>
      </c>
      <c r="Z69" s="16">
        <f t="shared" si="56"/>
        <v>-5165.5635020308864</v>
      </c>
      <c r="AA69" s="16">
        <f t="shared" si="56"/>
        <v>-5455.4766595754509</v>
      </c>
      <c r="AB69" s="16">
        <f t="shared" si="56"/>
        <v>-5743.7800932506561</v>
      </c>
      <c r="AC69" s="16">
        <f t="shared" si="56"/>
        <v>-6030.463966258968</v>
      </c>
      <c r="AD69" s="16">
        <f t="shared" si="56"/>
        <v>-6315.5183816915587</v>
      </c>
      <c r="AE69" s="16">
        <f t="shared" si="56"/>
        <v>-6598.9333821609725</v>
      </c>
      <c r="AF69" s="16">
        <f t="shared" si="56"/>
        <v>-6880.698949431553</v>
      </c>
      <c r="AG69" s="16">
        <f t="shared" si="56"/>
        <v>-7160.8050040476037</v>
      </c>
      <c r="AH69" s="16">
        <f t="shared" si="56"/>
        <v>-7439.2414049592853</v>
      </c>
      <c r="AI69" s="16">
        <f t="shared" si="56"/>
        <v>-7715.99794914622</v>
      </c>
      <c r="AJ69" s="16">
        <f t="shared" si="56"/>
        <v>-7991.0643712387991</v>
      </c>
      <c r="AK69" s="16">
        <f t="shared" si="56"/>
        <v>-8264.4303431371754</v>
      </c>
      <c r="AL69" s="16">
        <f t="shared" si="56"/>
        <v>-8536.0854736279252</v>
      </c>
      <c r="AM69" s="16">
        <f t="shared" si="56"/>
        <v>-8806.0193079983765</v>
      </c>
      <c r="AN69" s="16">
        <f t="shared" si="56"/>
        <v>-9074.2213276485636</v>
      </c>
      <c r="AO69" s="16">
        <f t="shared" si="56"/>
        <v>-9340.6809497008344</v>
      </c>
      <c r="AP69" s="16">
        <f t="shared" si="56"/>
        <v>-9605.3875266070445</v>
      </c>
      <c r="AQ69" s="16">
        <f t="shared" si="56"/>
        <v>-9868.3303457533748</v>
      </c>
      <c r="AR69" s="16">
        <f t="shared" si="56"/>
        <v>-10129.49862906272</v>
      </c>
      <c r="AS69" s="16">
        <f t="shared" si="56"/>
        <v>-10388.881532594651</v>
      </c>
      <c r="AT69" s="16">
        <f t="shared" si="56"/>
        <v>-10646.468146142935</v>
      </c>
      <c r="AU69" s="16">
        <f t="shared" si="56"/>
        <v>-10902.247492830596</v>
      </c>
      <c r="AV69" s="16">
        <f t="shared" si="56"/>
        <v>-11156.208528702495</v>
      </c>
      <c r="AW69" s="16">
        <f t="shared" si="56"/>
        <v>-11408.340142315428</v>
      </c>
      <c r="AX69" s="16">
        <f t="shared" si="56"/>
        <v>-11658.631154325718</v>
      </c>
      <c r="AY69" s="16">
        <f t="shared" si="56"/>
        <v>-11907.070317074274</v>
      </c>
      <c r="AZ69" s="16">
        <f t="shared" si="56"/>
        <v>-12153.64631416914</v>
      </c>
      <c r="BA69" s="16">
        <f t="shared" si="56"/>
        <v>-12398.347760065466</v>
      </c>
      <c r="BB69" s="16">
        <f t="shared" si="56"/>
        <v>-12641.163199642935</v>
      </c>
      <c r="BC69" s="16">
        <f t="shared" si="56"/>
        <v>-12882.081107780581</v>
      </c>
      <c r="BD69" s="16">
        <f t="shared" si="56"/>
        <v>-13121.089888929047</v>
      </c>
      <c r="BE69" s="16">
        <f t="shared" si="56"/>
        <v>-13358.177876680187</v>
      </c>
      <c r="BF69" s="16">
        <f t="shared" si="56"/>
        <v>-13593.333333334067</v>
      </c>
      <c r="BG69" s="16">
        <f t="shared" si="56"/>
        <v>-13826.666666667405</v>
      </c>
      <c r="BH69" s="16">
        <f t="shared" si="56"/>
        <v>-14060.000000000742</v>
      </c>
      <c r="BI69" s="16">
        <f t="shared" si="56"/>
        <v>-14293.333333334082</v>
      </c>
      <c r="BJ69" s="16">
        <f t="shared" si="56"/>
        <v>-14526.666666667421</v>
      </c>
      <c r="BK69" s="16">
        <f t="shared" si="56"/>
        <v>-14760.000000000759</v>
      </c>
      <c r="BL69" s="16">
        <f t="shared" si="56"/>
        <v>-14993.333333334096</v>
      </c>
      <c r="BM69" s="16">
        <f t="shared" si="56"/>
        <v>-15226.666666667435</v>
      </c>
      <c r="BN69" s="16">
        <f t="shared" si="56"/>
        <v>-15460.000000000775</v>
      </c>
      <c r="BO69" s="16">
        <f t="shared" si="56"/>
        <v>-15693.333333334112</v>
      </c>
      <c r="BP69" s="16">
        <f t="shared" si="56"/>
        <v>-15926.66666666745</v>
      </c>
      <c r="BQ69" s="16">
        <f t="shared" si="56"/>
        <v>-16160.000000000789</v>
      </c>
      <c r="BR69" s="16">
        <f t="shared" si="56"/>
        <v>-16160.000000000793</v>
      </c>
      <c r="BS69" s="16">
        <f t="shared" si="56"/>
        <v>-16160.000000000799</v>
      </c>
      <c r="BT69" s="16">
        <f t="shared" si="56"/>
        <v>-16160.000000000804</v>
      </c>
      <c r="BU69" s="16">
        <f t="shared" si="56"/>
        <v>-16160.000000000808</v>
      </c>
      <c r="BV69" s="16">
        <f t="shared" ref="BV69:CD69" si="57">SUM(BV65:BV68)</f>
        <v>-16160.000000000813</v>
      </c>
      <c r="BW69" s="16">
        <f t="shared" si="57"/>
        <v>-16160.000000000819</v>
      </c>
      <c r="BX69" s="16">
        <f t="shared" si="57"/>
        <v>-16160.000000000822</v>
      </c>
      <c r="BY69" s="16">
        <f t="shared" si="57"/>
        <v>-16160.000000000828</v>
      </c>
      <c r="BZ69" s="16">
        <f t="shared" si="57"/>
        <v>-16160.000000000833</v>
      </c>
      <c r="CA69" s="16">
        <f t="shared" si="57"/>
        <v>-16160.000000000839</v>
      </c>
      <c r="CB69" s="16">
        <f t="shared" si="57"/>
        <v>-16160.000000000844</v>
      </c>
      <c r="CC69" s="16">
        <f t="shared" si="57"/>
        <v>-16160.000000000848</v>
      </c>
      <c r="CD69" s="16">
        <f t="shared" si="57"/>
        <v>-16160.000000000853</v>
      </c>
    </row>
    <row r="70" spans="2:82" x14ac:dyDescent="0.3">
      <c r="B70" s="14">
        <f ca="1">CELL("row",A70)</f>
        <v>70</v>
      </c>
    </row>
    <row r="71" spans="2:82" x14ac:dyDescent="0.3">
      <c r="B71" s="14">
        <f ca="1">CELL("row",A71)</f>
        <v>71</v>
      </c>
      <c r="D71" s="15" t="s">
        <v>66</v>
      </c>
      <c r="I71" s="43">
        <f>I63-I69</f>
        <v>0</v>
      </c>
      <c r="J71" s="43">
        <f t="shared" ref="J71:BU71" si="58">J63-J69</f>
        <v>-9.6633812063373625E-13</v>
      </c>
      <c r="K71" s="43">
        <f t="shared" si="58"/>
        <v>0</v>
      </c>
      <c r="L71" s="43">
        <f t="shared" si="58"/>
        <v>0</v>
      </c>
      <c r="M71" s="43">
        <f t="shared" si="58"/>
        <v>0</v>
      </c>
      <c r="N71" s="43">
        <f t="shared" si="58"/>
        <v>0</v>
      </c>
      <c r="O71" s="43">
        <f t="shared" si="58"/>
        <v>0</v>
      </c>
      <c r="P71" s="43">
        <f t="shared" si="58"/>
        <v>0</v>
      </c>
      <c r="Q71" s="43">
        <f t="shared" si="58"/>
        <v>0</v>
      </c>
      <c r="R71" s="43">
        <f t="shared" si="58"/>
        <v>0</v>
      </c>
      <c r="S71" s="43">
        <f t="shared" si="58"/>
        <v>0</v>
      </c>
      <c r="T71" s="43">
        <f t="shared" si="58"/>
        <v>0</v>
      </c>
      <c r="U71" s="43">
        <f t="shared" si="58"/>
        <v>4.0927261579781771E-12</v>
      </c>
      <c r="V71" s="43">
        <f t="shared" si="58"/>
        <v>3.637978807091713E-12</v>
      </c>
      <c r="W71" s="43">
        <f t="shared" si="58"/>
        <v>0</v>
      </c>
      <c r="X71" s="43">
        <f t="shared" si="58"/>
        <v>0</v>
      </c>
      <c r="Y71" s="43">
        <f t="shared" si="58"/>
        <v>0</v>
      </c>
      <c r="Z71" s="43">
        <f t="shared" si="58"/>
        <v>0</v>
      </c>
      <c r="AA71" s="43">
        <f t="shared" si="58"/>
        <v>0</v>
      </c>
      <c r="AB71" s="43">
        <f t="shared" si="58"/>
        <v>0</v>
      </c>
      <c r="AC71" s="43">
        <f t="shared" si="58"/>
        <v>0</v>
      </c>
      <c r="AD71" s="43">
        <f t="shared" si="58"/>
        <v>0</v>
      </c>
      <c r="AE71" s="43">
        <f t="shared" si="58"/>
        <v>7.2759576141834259E-12</v>
      </c>
      <c r="AF71" s="43">
        <f t="shared" si="58"/>
        <v>7.2759576141834259E-12</v>
      </c>
      <c r="AG71" s="43">
        <f t="shared" si="58"/>
        <v>0</v>
      </c>
      <c r="AH71" s="43">
        <f t="shared" si="58"/>
        <v>7.2759576141834259E-12</v>
      </c>
      <c r="AI71" s="43">
        <f t="shared" si="58"/>
        <v>7.2759576141834259E-12</v>
      </c>
      <c r="AJ71" s="43">
        <f t="shared" si="58"/>
        <v>7.2759576141834259E-12</v>
      </c>
      <c r="AK71" s="43">
        <f t="shared" si="58"/>
        <v>0</v>
      </c>
      <c r="AL71" s="43">
        <f t="shared" si="58"/>
        <v>0</v>
      </c>
      <c r="AM71" s="43">
        <f t="shared" si="58"/>
        <v>0</v>
      </c>
      <c r="AN71" s="43">
        <f t="shared" si="58"/>
        <v>0</v>
      </c>
      <c r="AO71" s="43">
        <f t="shared" si="58"/>
        <v>0</v>
      </c>
      <c r="AP71" s="43">
        <f t="shared" si="58"/>
        <v>0</v>
      </c>
      <c r="AQ71" s="43">
        <f t="shared" si="58"/>
        <v>0</v>
      </c>
      <c r="AR71" s="43">
        <f t="shared" si="58"/>
        <v>0</v>
      </c>
      <c r="AS71" s="43">
        <f t="shared" si="58"/>
        <v>0</v>
      </c>
      <c r="AT71" s="43">
        <f t="shared" si="58"/>
        <v>0</v>
      </c>
      <c r="AU71" s="43">
        <f t="shared" si="58"/>
        <v>0</v>
      </c>
      <c r="AV71" s="43">
        <f t="shared" si="58"/>
        <v>0</v>
      </c>
      <c r="AW71" s="43">
        <f t="shared" si="58"/>
        <v>0</v>
      </c>
      <c r="AX71" s="43">
        <f t="shared" si="58"/>
        <v>0</v>
      </c>
      <c r="AY71" s="43">
        <f t="shared" si="58"/>
        <v>0</v>
      </c>
      <c r="AZ71" s="43">
        <f t="shared" si="58"/>
        <v>0</v>
      </c>
      <c r="BA71" s="43">
        <f t="shared" si="58"/>
        <v>0</v>
      </c>
      <c r="BB71" s="43">
        <f t="shared" si="58"/>
        <v>0</v>
      </c>
      <c r="BC71" s="43">
        <f t="shared" si="58"/>
        <v>0</v>
      </c>
      <c r="BD71" s="43">
        <f t="shared" si="58"/>
        <v>0</v>
      </c>
      <c r="BE71" s="43">
        <f t="shared" si="58"/>
        <v>0</v>
      </c>
      <c r="BF71" s="43">
        <f t="shared" si="58"/>
        <v>0</v>
      </c>
      <c r="BG71" s="43">
        <f t="shared" si="58"/>
        <v>0</v>
      </c>
      <c r="BH71" s="43">
        <f t="shared" si="58"/>
        <v>0</v>
      </c>
      <c r="BI71" s="43">
        <f t="shared" si="58"/>
        <v>0</v>
      </c>
      <c r="BJ71" s="43">
        <f t="shared" si="58"/>
        <v>0</v>
      </c>
      <c r="BK71" s="43">
        <f t="shared" si="58"/>
        <v>0</v>
      </c>
      <c r="BL71" s="43">
        <f t="shared" si="58"/>
        <v>0</v>
      </c>
      <c r="BM71" s="43">
        <f t="shared" si="58"/>
        <v>0</v>
      </c>
      <c r="BN71" s="43">
        <f t="shared" si="58"/>
        <v>0</v>
      </c>
      <c r="BO71" s="43">
        <f t="shared" si="58"/>
        <v>0</v>
      </c>
      <c r="BP71" s="43">
        <f t="shared" si="58"/>
        <v>0</v>
      </c>
      <c r="BQ71" s="43">
        <f t="shared" si="58"/>
        <v>1.8189894035458565E-11</v>
      </c>
      <c r="BR71" s="43">
        <f t="shared" si="58"/>
        <v>1.6370904631912708E-11</v>
      </c>
      <c r="BS71" s="43">
        <f t="shared" si="58"/>
        <v>1.8189894035458565E-11</v>
      </c>
      <c r="BT71" s="43">
        <f t="shared" si="58"/>
        <v>1.8189894035458565E-11</v>
      </c>
      <c r="BU71" s="43">
        <f t="shared" si="58"/>
        <v>1.6370904631912708E-11</v>
      </c>
      <c r="BV71" s="43">
        <f t="shared" ref="BV71:CD71" si="59">BV63-BV69</f>
        <v>1.8189894035458565E-11</v>
      </c>
      <c r="BW71" s="43">
        <f t="shared" si="59"/>
        <v>1.8189894035458565E-11</v>
      </c>
      <c r="BX71" s="43">
        <f t="shared" si="59"/>
        <v>1.6370904631912708E-11</v>
      </c>
      <c r="BY71" s="43">
        <f t="shared" si="59"/>
        <v>1.8189894035458565E-11</v>
      </c>
      <c r="BZ71" s="43">
        <f t="shared" si="59"/>
        <v>1.8189894035458565E-11</v>
      </c>
      <c r="CA71" s="43">
        <f t="shared" si="59"/>
        <v>1.8189894035458565E-11</v>
      </c>
      <c r="CB71" s="43">
        <f t="shared" si="59"/>
        <v>1.8189894035458565E-11</v>
      </c>
      <c r="CC71" s="43">
        <f t="shared" si="59"/>
        <v>1.8189894035458565E-11</v>
      </c>
      <c r="CD71" s="43">
        <f t="shared" si="59"/>
        <v>1.8189894035458565E-11</v>
      </c>
    </row>
    <row r="72" spans="2:82" x14ac:dyDescent="0.3">
      <c r="B72" s="14">
        <f t="shared" ref="B72:B77" ca="1" si="60">CELL("row",A72)</f>
        <v>72</v>
      </c>
    </row>
    <row r="73" spans="2:82" x14ac:dyDescent="0.3">
      <c r="B73" s="14">
        <f t="shared" ca="1" si="60"/>
        <v>73</v>
      </c>
      <c r="C73" s="2" t="s">
        <v>70</v>
      </c>
    </row>
    <row r="74" spans="2:82" x14ac:dyDescent="0.3">
      <c r="B74" s="14">
        <f t="shared" ca="1" si="60"/>
        <v>74</v>
      </c>
      <c r="D74" s="20" t="s">
        <v>31</v>
      </c>
      <c r="I74" s="18"/>
      <c r="J74" s="18">
        <f t="shared" ref="J74:BU74" si="61">-J34</f>
        <v>237.50338723570201</v>
      </c>
      <c r="K74" s="18">
        <f t="shared" si="61"/>
        <v>238.95473723325705</v>
      </c>
      <c r="L74" s="18">
        <f t="shared" si="61"/>
        <v>240.41495622775528</v>
      </c>
      <c r="M74" s="18">
        <f t="shared" si="61"/>
        <v>241.88409841639731</v>
      </c>
      <c r="N74" s="18">
        <f t="shared" si="61"/>
        <v>243.36221832757499</v>
      </c>
      <c r="O74" s="18">
        <f t="shared" si="61"/>
        <v>244.84937082289576</v>
      </c>
      <c r="P74" s="18">
        <f t="shared" si="61"/>
        <v>246.34561109921862</v>
      </c>
      <c r="Q74" s="18">
        <f t="shared" si="61"/>
        <v>247.85099469070281</v>
      </c>
      <c r="R74" s="18">
        <f t="shared" si="61"/>
        <v>249.36557747086911</v>
      </c>
      <c r="S74" s="18">
        <f t="shared" si="61"/>
        <v>250.88941565467354</v>
      </c>
      <c r="T74" s="18">
        <f t="shared" si="61"/>
        <v>252.42256580059387</v>
      </c>
      <c r="U74" s="18">
        <f t="shared" si="61"/>
        <v>253.96508481272886</v>
      </c>
      <c r="V74" s="18">
        <f t="shared" si="61"/>
        <v>255.5170299429102</v>
      </c>
      <c r="W74" s="18">
        <f t="shared" si="61"/>
        <v>257.07845879282752</v>
      </c>
      <c r="X74" s="18">
        <f t="shared" si="61"/>
        <v>258.64942931616633</v>
      </c>
      <c r="Y74" s="18">
        <f t="shared" si="61"/>
        <v>260.22999982075913</v>
      </c>
      <c r="Z74" s="18">
        <f t="shared" si="61"/>
        <v>261.82022897074921</v>
      </c>
      <c r="AA74" s="18">
        <f t="shared" si="61"/>
        <v>263.42017578876846</v>
      </c>
      <c r="AB74" s="18">
        <f t="shared" si="61"/>
        <v>265.0298996581277</v>
      </c>
      <c r="AC74" s="18">
        <f t="shared" si="61"/>
        <v>266.64946032502081</v>
      </c>
      <c r="AD74" s="18">
        <f t="shared" si="61"/>
        <v>268.2789179007425</v>
      </c>
      <c r="AE74" s="18">
        <f t="shared" si="61"/>
        <v>269.91833286391898</v>
      </c>
      <c r="AF74" s="18">
        <f t="shared" si="61"/>
        <v>271.56776606275298</v>
      </c>
      <c r="AG74" s="18">
        <f t="shared" si="61"/>
        <v>273.22727871728222</v>
      </c>
      <c r="AH74" s="18">
        <f t="shared" si="61"/>
        <v>274.89693242165129</v>
      </c>
      <c r="AI74" s="18">
        <f t="shared" si="61"/>
        <v>276.57678914639814</v>
      </c>
      <c r="AJ74" s="18">
        <f t="shared" si="61"/>
        <v>278.26691124075393</v>
      </c>
      <c r="AK74" s="18">
        <f t="shared" si="61"/>
        <v>279.96736143495735</v>
      </c>
      <c r="AL74" s="18">
        <f t="shared" si="61"/>
        <v>281.67820284258266</v>
      </c>
      <c r="AM74" s="18">
        <f t="shared" si="61"/>
        <v>283.39949896288249</v>
      </c>
      <c r="AN74" s="18">
        <f t="shared" si="61"/>
        <v>285.13131368314453</v>
      </c>
      <c r="AO74" s="18">
        <f t="shared" si="61"/>
        <v>286.87371128106258</v>
      </c>
      <c r="AP74" s="18">
        <f t="shared" si="61"/>
        <v>288.62675642712264</v>
      </c>
      <c r="AQ74" s="18">
        <f t="shared" si="61"/>
        <v>290.39051418700291</v>
      </c>
      <c r="AR74" s="18">
        <f t="shared" si="61"/>
        <v>292.1650500239889</v>
      </c>
      <c r="AS74" s="18">
        <f t="shared" si="61"/>
        <v>293.950429801403</v>
      </c>
      <c r="AT74" s="18">
        <f t="shared" si="61"/>
        <v>295.74671978504932</v>
      </c>
      <c r="AU74" s="18">
        <f t="shared" si="61"/>
        <v>297.55398664567292</v>
      </c>
      <c r="AV74" s="18">
        <f t="shared" si="61"/>
        <v>299.37229746143453</v>
      </c>
      <c r="AW74" s="18">
        <f t="shared" si="61"/>
        <v>301.20171972039998</v>
      </c>
      <c r="AX74" s="18">
        <f t="shared" si="61"/>
        <v>303.04232132304548</v>
      </c>
      <c r="AY74" s="18">
        <f t="shared" si="61"/>
        <v>304.89417058477744</v>
      </c>
      <c r="AZ74" s="18">
        <f t="shared" si="61"/>
        <v>306.75733623846816</v>
      </c>
      <c r="BA74" s="18">
        <f t="shared" si="61"/>
        <v>308.63188743700681</v>
      </c>
      <c r="BB74" s="18">
        <f t="shared" si="61"/>
        <v>310.51789375586645</v>
      </c>
      <c r="BC74" s="18">
        <f t="shared" si="61"/>
        <v>312.41542519568594</v>
      </c>
      <c r="BD74" s="18">
        <f t="shared" si="61"/>
        <v>314.32455218486837</v>
      </c>
      <c r="BE74" s="18">
        <f t="shared" si="61"/>
        <v>316.24534558219472</v>
      </c>
      <c r="BF74" s="18">
        <f t="shared" si="61"/>
        <v>298.17787667945441</v>
      </c>
      <c r="BG74" s="18">
        <f t="shared" si="61"/>
        <v>-4.4087208674937769E-12</v>
      </c>
      <c r="BH74" s="18">
        <f t="shared" si="61"/>
        <v>-4.4356619443968518E-12</v>
      </c>
      <c r="BI74" s="18">
        <f t="shared" si="61"/>
        <v>-4.4627676544546477E-12</v>
      </c>
      <c r="BJ74" s="18">
        <f t="shared" si="61"/>
        <v>-4.4900390037173573E-12</v>
      </c>
      <c r="BK74" s="18">
        <f t="shared" si="61"/>
        <v>-4.5174770043830064E-12</v>
      </c>
      <c r="BL74" s="18">
        <f t="shared" si="61"/>
        <v>-4.5450826748350217E-12</v>
      </c>
      <c r="BM74" s="18">
        <f t="shared" si="61"/>
        <v>-4.5728570396800275E-12</v>
      </c>
      <c r="BN74" s="18">
        <f t="shared" si="61"/>
        <v>-4.6008011297858782E-12</v>
      </c>
      <c r="BO74" s="18">
        <f t="shared" si="61"/>
        <v>-4.628915982319914E-12</v>
      </c>
      <c r="BP74" s="18">
        <f t="shared" si="61"/>
        <v>-4.657202640787464E-12</v>
      </c>
      <c r="BQ74" s="18">
        <f t="shared" si="61"/>
        <v>-4.6856621550705684E-12</v>
      </c>
      <c r="BR74" s="18">
        <f t="shared" si="61"/>
        <v>-4.7142955814669518E-12</v>
      </c>
      <c r="BS74" s="18">
        <f t="shared" si="61"/>
        <v>-4.7431039827292271E-12</v>
      </c>
      <c r="BT74" s="18">
        <f t="shared" si="61"/>
        <v>-4.772088428104339E-12</v>
      </c>
      <c r="BU74" s="18">
        <f t="shared" si="61"/>
        <v>-4.8012499933732509E-12</v>
      </c>
      <c r="BV74" s="18">
        <f t="shared" ref="BV74:CD74" si="62">-BV34</f>
        <v>-4.830589760890873E-12</v>
      </c>
      <c r="BW74" s="18">
        <f t="shared" si="62"/>
        <v>-4.8601088196262354E-12</v>
      </c>
      <c r="BX74" s="18">
        <f t="shared" si="62"/>
        <v>-4.8898082652029063E-12</v>
      </c>
      <c r="BY74" s="18">
        <f t="shared" si="62"/>
        <v>-4.9196891999396545E-12</v>
      </c>
      <c r="BZ74" s="18">
        <f t="shared" si="62"/>
        <v>-4.9497527328913668E-12</v>
      </c>
      <c r="CA74" s="18">
        <f t="shared" si="62"/>
        <v>-4.9799999798902096E-12</v>
      </c>
      <c r="CB74" s="18">
        <f t="shared" si="62"/>
        <v>-5.0104320635870398E-12</v>
      </c>
      <c r="CC74" s="18">
        <f t="shared" si="62"/>
        <v>-5.0410501134930815E-12</v>
      </c>
      <c r="CD74" s="18">
        <f t="shared" si="62"/>
        <v>-5.0718552660218413E-12</v>
      </c>
    </row>
    <row r="75" spans="2:82" x14ac:dyDescent="0.3">
      <c r="B75" s="14">
        <f t="shared" ca="1" si="60"/>
        <v>75</v>
      </c>
      <c r="D75" s="20" t="s">
        <v>32</v>
      </c>
      <c r="I75" s="18"/>
      <c r="J75" s="18">
        <f t="shared" ref="J75:BT75" si="63">-J35</f>
        <v>82.496612764297979</v>
      </c>
      <c r="K75" s="18">
        <f t="shared" si="63"/>
        <v>81.045262766742965</v>
      </c>
      <c r="L75" s="18">
        <f t="shared" si="63"/>
        <v>79.585043772244703</v>
      </c>
      <c r="M75" s="18">
        <f t="shared" si="63"/>
        <v>78.115901583602707</v>
      </c>
      <c r="N75" s="18">
        <f t="shared" si="63"/>
        <v>76.637781672425007</v>
      </c>
      <c r="O75" s="18">
        <f t="shared" si="63"/>
        <v>75.150629177104236</v>
      </c>
      <c r="P75" s="18">
        <f t="shared" si="63"/>
        <v>73.654388900781385</v>
      </c>
      <c r="Q75" s="18">
        <f t="shared" si="63"/>
        <v>72.149005309297195</v>
      </c>
      <c r="R75" s="18">
        <f t="shared" si="63"/>
        <v>70.634422529130887</v>
      </c>
      <c r="S75" s="18">
        <f t="shared" si="63"/>
        <v>69.110584345326458</v>
      </c>
      <c r="T75" s="18">
        <f t="shared" si="63"/>
        <v>67.577434199406113</v>
      </c>
      <c r="U75" s="18">
        <f t="shared" si="63"/>
        <v>66.034915187271139</v>
      </c>
      <c r="V75" s="18">
        <f t="shared" si="63"/>
        <v>64.482970057089815</v>
      </c>
      <c r="W75" s="18">
        <f t="shared" si="63"/>
        <v>62.921541207172503</v>
      </c>
      <c r="X75" s="18">
        <f t="shared" si="63"/>
        <v>61.350570683833652</v>
      </c>
      <c r="Y75" s="18">
        <f t="shared" si="63"/>
        <v>59.770000179240874</v>
      </c>
      <c r="Z75" s="18">
        <f t="shared" si="63"/>
        <v>58.179771029250759</v>
      </c>
      <c r="AA75" s="18">
        <f t="shared" si="63"/>
        <v>56.579824211231518</v>
      </c>
      <c r="AB75" s="18">
        <f t="shared" si="63"/>
        <v>54.97010034187231</v>
      </c>
      <c r="AC75" s="18">
        <f t="shared" si="63"/>
        <v>53.350539674979174</v>
      </c>
      <c r="AD75" s="18">
        <f t="shared" si="63"/>
        <v>51.721082099257522</v>
      </c>
      <c r="AE75" s="18">
        <f t="shared" si="63"/>
        <v>50.081667136081045</v>
      </c>
      <c r="AF75" s="18">
        <f t="shared" si="63"/>
        <v>48.432233937246998</v>
      </c>
      <c r="AG75" s="18">
        <f t="shared" si="63"/>
        <v>46.772721282717775</v>
      </c>
      <c r="AH75" s="18">
        <f t="shared" si="63"/>
        <v>45.1030675783487</v>
      </c>
      <c r="AI75" s="18">
        <f t="shared" si="63"/>
        <v>43.423210853601859</v>
      </c>
      <c r="AJ75" s="18">
        <f t="shared" si="63"/>
        <v>41.733088759246058</v>
      </c>
      <c r="AK75" s="18">
        <f t="shared" si="63"/>
        <v>40.032638565042667</v>
      </c>
      <c r="AL75" s="18">
        <f t="shared" si="63"/>
        <v>38.321797157417336</v>
      </c>
      <c r="AM75" s="18">
        <f t="shared" si="63"/>
        <v>36.600501037117496</v>
      </c>
      <c r="AN75" s="18">
        <f t="shared" si="63"/>
        <v>34.868686316855495</v>
      </c>
      <c r="AO75" s="18">
        <f t="shared" si="63"/>
        <v>33.126288718937417</v>
      </c>
      <c r="AP75" s="18">
        <f t="shared" si="63"/>
        <v>31.37324357287736</v>
      </c>
      <c r="AQ75" s="18">
        <f t="shared" si="63"/>
        <v>29.609485812997086</v>
      </c>
      <c r="AR75" s="18">
        <f t="shared" si="63"/>
        <v>27.834949976011117</v>
      </c>
      <c r="AS75" s="18">
        <f t="shared" si="63"/>
        <v>26.049570198596985</v>
      </c>
      <c r="AT75" s="18">
        <f t="shared" si="63"/>
        <v>24.253280214950667</v>
      </c>
      <c r="AU75" s="18">
        <f t="shared" si="63"/>
        <v>22.446013354327068</v>
      </c>
      <c r="AV75" s="18">
        <f t="shared" si="63"/>
        <v>20.627702538565501</v>
      </c>
      <c r="AW75" s="18">
        <f t="shared" si="63"/>
        <v>18.798280279600007</v>
      </c>
      <c r="AX75" s="18">
        <f t="shared" si="63"/>
        <v>16.95767867695449</v>
      </c>
      <c r="AY75" s="18">
        <f t="shared" si="63"/>
        <v>15.105829415222548</v>
      </c>
      <c r="AZ75" s="18">
        <f t="shared" si="63"/>
        <v>13.242663761531867</v>
      </c>
      <c r="BA75" s="18">
        <f t="shared" si="63"/>
        <v>11.368112562993165</v>
      </c>
      <c r="BB75" s="18">
        <f t="shared" si="63"/>
        <v>9.482106244133524</v>
      </c>
      <c r="BC75" s="18">
        <f t="shared" si="63"/>
        <v>7.5845748043140322</v>
      </c>
      <c r="BD75" s="18">
        <f t="shared" si="63"/>
        <v>5.6754478151316619</v>
      </c>
      <c r="BE75" s="18">
        <f t="shared" si="63"/>
        <v>3.7546544178052574</v>
      </c>
      <c r="BF75" s="18">
        <f t="shared" si="63"/>
        <v>1.8221233205455605</v>
      </c>
      <c r="BG75" s="18">
        <f t="shared" si="63"/>
        <v>4.4087208674937769E-12</v>
      </c>
      <c r="BH75" s="18">
        <f t="shared" si="63"/>
        <v>4.4356619443968518E-12</v>
      </c>
      <c r="BI75" s="18">
        <f t="shared" si="63"/>
        <v>4.4627676544546477E-12</v>
      </c>
      <c r="BJ75" s="18">
        <f t="shared" si="63"/>
        <v>4.4900390037173573E-12</v>
      </c>
      <c r="BK75" s="18">
        <f t="shared" si="63"/>
        <v>4.5174770043830064E-12</v>
      </c>
      <c r="BL75" s="18">
        <f t="shared" si="63"/>
        <v>4.5450826748350217E-12</v>
      </c>
      <c r="BM75" s="18">
        <f t="shared" si="63"/>
        <v>4.5728570396800275E-12</v>
      </c>
      <c r="BN75" s="18">
        <f t="shared" si="63"/>
        <v>4.6008011297858782E-12</v>
      </c>
      <c r="BO75" s="18">
        <f t="shared" si="63"/>
        <v>4.628915982319914E-12</v>
      </c>
      <c r="BP75" s="18">
        <f t="shared" si="63"/>
        <v>4.657202640787464E-12</v>
      </c>
      <c r="BQ75" s="18">
        <f t="shared" si="63"/>
        <v>4.6856621550705684E-12</v>
      </c>
      <c r="BR75" s="18">
        <f t="shared" si="63"/>
        <v>4.7142955814669518E-12</v>
      </c>
      <c r="BS75" s="18">
        <f t="shared" si="63"/>
        <v>4.7431039827292271E-12</v>
      </c>
      <c r="BT75" s="18">
        <f t="shared" si="63"/>
        <v>4.772088428104339E-12</v>
      </c>
      <c r="BU75" s="18">
        <f t="shared" ref="BU75:CD75" si="64">-BU35</f>
        <v>4.8012499933732509E-12</v>
      </c>
      <c r="BV75" s="18">
        <f t="shared" si="64"/>
        <v>4.830589760890873E-12</v>
      </c>
      <c r="BW75" s="18">
        <f t="shared" si="64"/>
        <v>4.8601088196262354E-12</v>
      </c>
      <c r="BX75" s="18">
        <f t="shared" si="64"/>
        <v>4.8898082652029063E-12</v>
      </c>
      <c r="BY75" s="18">
        <f t="shared" si="64"/>
        <v>4.9196891999396545E-12</v>
      </c>
      <c r="BZ75" s="18">
        <f t="shared" si="64"/>
        <v>4.9497527328913668E-12</v>
      </c>
      <c r="CA75" s="18">
        <f t="shared" si="64"/>
        <v>4.9799999798902096E-12</v>
      </c>
      <c r="CB75" s="18">
        <f t="shared" si="64"/>
        <v>5.0104320635870398E-12</v>
      </c>
      <c r="CC75" s="18">
        <f t="shared" si="64"/>
        <v>5.0410501134930815E-12</v>
      </c>
      <c r="CD75" s="18">
        <f t="shared" si="64"/>
        <v>5.0718552660218413E-12</v>
      </c>
    </row>
    <row r="76" spans="2:82" x14ac:dyDescent="0.3">
      <c r="B76" s="14">
        <f t="shared" ca="1" si="60"/>
        <v>76</v>
      </c>
      <c r="D76" s="1" t="s">
        <v>71</v>
      </c>
      <c r="I76" s="1">
        <f>-I61</f>
        <v>13500</v>
      </c>
      <c r="J76" s="1">
        <f t="shared" ref="J76:BU76" si="65">-J61</f>
        <v>13262.496612764298</v>
      </c>
      <c r="K76" s="1">
        <f t="shared" si="65"/>
        <v>13023.541875531042</v>
      </c>
      <c r="L76" s="1">
        <f t="shared" si="65"/>
        <v>12783.126919303286</v>
      </c>
      <c r="M76" s="1">
        <f t="shared" si="65"/>
        <v>12541.242820886888</v>
      </c>
      <c r="N76" s="1">
        <f t="shared" si="65"/>
        <v>12297.880602559313</v>
      </c>
      <c r="O76" s="1">
        <f t="shared" si="65"/>
        <v>12053.031231736417</v>
      </c>
      <c r="P76" s="1">
        <f t="shared" si="65"/>
        <v>11806.685620637198</v>
      </c>
      <c r="Q76" s="1">
        <f t="shared" si="65"/>
        <v>11558.834625946494</v>
      </c>
      <c r="R76" s="1">
        <f t="shared" si="65"/>
        <v>11309.469048475625</v>
      </c>
      <c r="S76" s="1">
        <f t="shared" si="65"/>
        <v>11058.579632820951</v>
      </c>
      <c r="T76" s="1">
        <f t="shared" si="65"/>
        <v>10806.157067020356</v>
      </c>
      <c r="U76" s="1">
        <f t="shared" si="65"/>
        <v>10552.191982207627</v>
      </c>
      <c r="V76" s="1">
        <f t="shared" si="65"/>
        <v>10296.674952264717</v>
      </c>
      <c r="W76" s="1">
        <f t="shared" si="65"/>
        <v>10039.596493471889</v>
      </c>
      <c r="X76" s="1">
        <f t="shared" si="65"/>
        <v>9780.9470641557218</v>
      </c>
      <c r="Y76" s="1">
        <f t="shared" si="65"/>
        <v>9520.7170643349618</v>
      </c>
      <c r="Z76" s="1">
        <f t="shared" si="65"/>
        <v>9258.8968353642122</v>
      </c>
      <c r="AA76" s="1">
        <f t="shared" si="65"/>
        <v>8995.4766595754445</v>
      </c>
      <c r="AB76" s="1">
        <f t="shared" si="65"/>
        <v>8730.4467599173167</v>
      </c>
      <c r="AC76" s="1">
        <f t="shared" si="65"/>
        <v>8463.7972995922955</v>
      </c>
      <c r="AD76" s="1">
        <f t="shared" si="65"/>
        <v>8195.5183816915523</v>
      </c>
      <c r="AE76" s="1">
        <f t="shared" si="65"/>
        <v>7925.6000488276331</v>
      </c>
      <c r="AF76" s="1">
        <f t="shared" si="65"/>
        <v>7654.0322827648797</v>
      </c>
      <c r="AG76" s="1">
        <f t="shared" si="65"/>
        <v>7380.8050040475973</v>
      </c>
      <c r="AH76" s="1">
        <f t="shared" si="65"/>
        <v>7105.9080716259459</v>
      </c>
      <c r="AI76" s="1">
        <f t="shared" si="65"/>
        <v>6829.3312824795476</v>
      </c>
      <c r="AJ76" s="1">
        <f t="shared" si="65"/>
        <v>6551.0643712387937</v>
      </c>
      <c r="AK76" s="1">
        <f t="shared" si="65"/>
        <v>6271.097009803836</v>
      </c>
      <c r="AL76" s="1">
        <f t="shared" si="65"/>
        <v>5989.4188069612537</v>
      </c>
      <c r="AM76" s="1">
        <f t="shared" si="65"/>
        <v>5706.019307998371</v>
      </c>
      <c r="AN76" s="1">
        <f t="shared" si="65"/>
        <v>5420.887994315226</v>
      </c>
      <c r="AO76" s="1">
        <f t="shared" si="65"/>
        <v>5134.0142830341638</v>
      </c>
      <c r="AP76" s="1">
        <f t="shared" si="65"/>
        <v>4845.3875266070409</v>
      </c>
      <c r="AQ76" s="1">
        <f t="shared" si="65"/>
        <v>4554.9970124200381</v>
      </c>
      <c r="AR76" s="1">
        <f t="shared" si="65"/>
        <v>4262.8319623960488</v>
      </c>
      <c r="AS76" s="1">
        <f t="shared" si="65"/>
        <v>3968.8815325946457</v>
      </c>
      <c r="AT76" s="1">
        <f t="shared" si="65"/>
        <v>3673.1348128095965</v>
      </c>
      <c r="AU76" s="1">
        <f t="shared" si="65"/>
        <v>3375.5808261639236</v>
      </c>
      <c r="AV76" s="1">
        <f t="shared" si="65"/>
        <v>3076.2085287024893</v>
      </c>
      <c r="AW76" s="1">
        <f t="shared" si="65"/>
        <v>2775.0068089820893</v>
      </c>
      <c r="AX76" s="1">
        <f t="shared" si="65"/>
        <v>2471.9644876590437</v>
      </c>
      <c r="AY76" s="1">
        <f t="shared" si="65"/>
        <v>2167.0703170742663</v>
      </c>
      <c r="AZ76" s="1">
        <f t="shared" si="65"/>
        <v>1860.312980835798</v>
      </c>
      <c r="BA76" s="1">
        <f t="shared" si="65"/>
        <v>1551.6810933987913</v>
      </c>
      <c r="BB76" s="1">
        <f t="shared" si="65"/>
        <v>1241.1631996429248</v>
      </c>
      <c r="BC76" s="1">
        <f t="shared" si="65"/>
        <v>928.74777444723895</v>
      </c>
      <c r="BD76" s="1">
        <f t="shared" si="65"/>
        <v>614.42322226237059</v>
      </c>
      <c r="BE76" s="1">
        <f t="shared" si="65"/>
        <v>298.17787668017587</v>
      </c>
      <c r="BF76" s="1">
        <f t="shared" si="65"/>
        <v>7.2145667218137532E-10</v>
      </c>
      <c r="BG76" s="1">
        <f t="shared" si="65"/>
        <v>7.2586539304886907E-10</v>
      </c>
      <c r="BH76" s="1">
        <f t="shared" si="65"/>
        <v>7.3030105499326592E-10</v>
      </c>
      <c r="BI76" s="1">
        <f t="shared" si="65"/>
        <v>7.3476382264772057E-10</v>
      </c>
      <c r="BJ76" s="1">
        <f t="shared" si="65"/>
        <v>7.392538616514379E-10</v>
      </c>
      <c r="BK76" s="1">
        <f t="shared" si="65"/>
        <v>7.4377133865582094E-10</v>
      </c>
      <c r="BL76" s="1">
        <f t="shared" si="65"/>
        <v>7.4831642133065591E-10</v>
      </c>
      <c r="BM76" s="1">
        <f t="shared" si="65"/>
        <v>7.5288927837033598E-10</v>
      </c>
      <c r="BN76" s="1">
        <f t="shared" si="65"/>
        <v>7.5749007950012181E-10</v>
      </c>
      <c r="BO76" s="1">
        <f t="shared" si="65"/>
        <v>7.6211899548244174E-10</v>
      </c>
      <c r="BP76" s="1">
        <f t="shared" si="65"/>
        <v>7.6677619812322918E-10</v>
      </c>
      <c r="BQ76" s="1">
        <f t="shared" si="65"/>
        <v>7.714618602782997E-10</v>
      </c>
      <c r="BR76" s="1">
        <f t="shared" si="65"/>
        <v>7.761761558597666E-10</v>
      </c>
      <c r="BS76" s="1">
        <f t="shared" si="65"/>
        <v>7.8091925984249586E-10</v>
      </c>
      <c r="BT76" s="1">
        <f t="shared" si="65"/>
        <v>7.8569134827060017E-10</v>
      </c>
      <c r="BU76" s="1">
        <f t="shared" si="65"/>
        <v>7.9049259826397343E-10</v>
      </c>
      <c r="BV76" s="1">
        <f t="shared" ref="BV76:CD76" si="66">-BV61</f>
        <v>7.9532318802486428E-10</v>
      </c>
      <c r="BW76" s="1">
        <f t="shared" si="66"/>
        <v>8.0018329684449046E-10</v>
      </c>
      <c r="BX76" s="1">
        <f t="shared" si="66"/>
        <v>8.0507310510969332E-10</v>
      </c>
      <c r="BY76" s="1">
        <f t="shared" si="66"/>
        <v>8.0999279430963294E-10</v>
      </c>
      <c r="BZ76" s="1">
        <f t="shared" si="66"/>
        <v>8.1494254704252436E-10</v>
      </c>
      <c r="CA76" s="1">
        <f t="shared" si="66"/>
        <v>8.1992254702241458E-10</v>
      </c>
      <c r="CB76" s="1">
        <f t="shared" si="66"/>
        <v>8.2493297908600162E-10</v>
      </c>
      <c r="CC76" s="1">
        <f t="shared" si="66"/>
        <v>8.2997402919949466E-10</v>
      </c>
      <c r="CD76" s="1">
        <f t="shared" si="66"/>
        <v>8.3504588446551652E-10</v>
      </c>
    </row>
    <row r="77" spans="2:82" x14ac:dyDescent="0.3">
      <c r="B77" s="14">
        <f t="shared" ca="1" si="60"/>
        <v>77</v>
      </c>
      <c r="D77" s="45" t="s">
        <v>72</v>
      </c>
      <c r="I77" s="1">
        <f>I60</f>
        <v>14000</v>
      </c>
      <c r="J77" s="1">
        <f t="shared" ref="J77:BU77" si="67">J60</f>
        <v>13766.666666666666</v>
      </c>
      <c r="K77" s="1">
        <f t="shared" si="67"/>
        <v>13533.333333333334</v>
      </c>
      <c r="L77" s="1">
        <f t="shared" si="67"/>
        <v>13300</v>
      </c>
      <c r="M77" s="1">
        <f t="shared" si="67"/>
        <v>13066.666666666666</v>
      </c>
      <c r="N77" s="1">
        <f t="shared" si="67"/>
        <v>12833.333333333334</v>
      </c>
      <c r="O77" s="1">
        <f t="shared" si="67"/>
        <v>12600</v>
      </c>
      <c r="P77" s="1">
        <f t="shared" si="67"/>
        <v>12366.666666666666</v>
      </c>
      <c r="Q77" s="1">
        <f t="shared" si="67"/>
        <v>12133.333333333334</v>
      </c>
      <c r="R77" s="1">
        <f t="shared" si="67"/>
        <v>11900</v>
      </c>
      <c r="S77" s="1">
        <f t="shared" si="67"/>
        <v>11666.666666666666</v>
      </c>
      <c r="T77" s="1">
        <f t="shared" si="67"/>
        <v>11433.333333333332</v>
      </c>
      <c r="U77" s="1">
        <f t="shared" si="67"/>
        <v>11200</v>
      </c>
      <c r="V77" s="1">
        <f t="shared" si="67"/>
        <v>10966.666666666666</v>
      </c>
      <c r="W77" s="1">
        <f t="shared" si="67"/>
        <v>10733.333333333332</v>
      </c>
      <c r="X77" s="1">
        <f t="shared" si="67"/>
        <v>10500</v>
      </c>
      <c r="Y77" s="1">
        <f t="shared" si="67"/>
        <v>10266.666666666666</v>
      </c>
      <c r="Z77" s="1">
        <f t="shared" si="67"/>
        <v>10033.333333333332</v>
      </c>
      <c r="AA77" s="1">
        <f t="shared" si="67"/>
        <v>9800</v>
      </c>
      <c r="AB77" s="1">
        <f t="shared" si="67"/>
        <v>9566.6666666666661</v>
      </c>
      <c r="AC77" s="1">
        <f t="shared" si="67"/>
        <v>9333.3333333333321</v>
      </c>
      <c r="AD77" s="1">
        <f t="shared" si="67"/>
        <v>9100</v>
      </c>
      <c r="AE77" s="1">
        <f t="shared" si="67"/>
        <v>8866.6666666666679</v>
      </c>
      <c r="AF77" s="1">
        <f t="shared" si="67"/>
        <v>8633.3333333333339</v>
      </c>
      <c r="AG77" s="1">
        <f t="shared" si="67"/>
        <v>8400</v>
      </c>
      <c r="AH77" s="1">
        <f t="shared" si="67"/>
        <v>8166.6666666666679</v>
      </c>
      <c r="AI77" s="1">
        <f t="shared" si="67"/>
        <v>7933.3333333333348</v>
      </c>
      <c r="AJ77" s="1">
        <f t="shared" si="67"/>
        <v>7700.0000000000018</v>
      </c>
      <c r="AK77" s="1">
        <f t="shared" si="67"/>
        <v>7466.6666666666688</v>
      </c>
      <c r="AL77" s="1">
        <f t="shared" si="67"/>
        <v>7233.3333333333358</v>
      </c>
      <c r="AM77" s="1">
        <f t="shared" si="67"/>
        <v>7000.0000000000027</v>
      </c>
      <c r="AN77" s="1">
        <f t="shared" si="67"/>
        <v>6766.6666666666697</v>
      </c>
      <c r="AO77" s="1">
        <f t="shared" si="67"/>
        <v>6533.3333333333367</v>
      </c>
      <c r="AP77" s="1">
        <f t="shared" si="67"/>
        <v>6300.0000000000036</v>
      </c>
      <c r="AQ77" s="1">
        <f t="shared" si="67"/>
        <v>6066.6666666666706</v>
      </c>
      <c r="AR77" s="1">
        <f t="shared" si="67"/>
        <v>5833.3333333333376</v>
      </c>
      <c r="AS77" s="1">
        <f t="shared" si="67"/>
        <v>5600.0000000000036</v>
      </c>
      <c r="AT77" s="1">
        <f t="shared" si="67"/>
        <v>5366.6666666666697</v>
      </c>
      <c r="AU77" s="1">
        <f t="shared" si="67"/>
        <v>5133.3333333333358</v>
      </c>
      <c r="AV77" s="1">
        <f t="shared" si="67"/>
        <v>4900.0000000000018</v>
      </c>
      <c r="AW77" s="1">
        <f t="shared" si="67"/>
        <v>4666.6666666666679</v>
      </c>
      <c r="AX77" s="1">
        <f t="shared" si="67"/>
        <v>4433.3333333333339</v>
      </c>
      <c r="AY77" s="1">
        <f t="shared" si="67"/>
        <v>4200</v>
      </c>
      <c r="AZ77" s="1">
        <f t="shared" si="67"/>
        <v>3966.6666666666661</v>
      </c>
      <c r="BA77" s="1">
        <f t="shared" si="67"/>
        <v>3733.3333333333321</v>
      </c>
      <c r="BB77" s="1">
        <f t="shared" si="67"/>
        <v>3499.9999999999982</v>
      </c>
      <c r="BC77" s="1">
        <f t="shared" si="67"/>
        <v>3266.6666666666642</v>
      </c>
      <c r="BD77" s="1">
        <f t="shared" si="67"/>
        <v>3033.3333333333303</v>
      </c>
      <c r="BE77" s="1">
        <f t="shared" si="67"/>
        <v>2799.9999999999964</v>
      </c>
      <c r="BF77" s="1">
        <f t="shared" si="67"/>
        <v>2566.6666666666624</v>
      </c>
      <c r="BG77" s="1">
        <f t="shared" si="67"/>
        <v>2333.3333333333285</v>
      </c>
      <c r="BH77" s="1">
        <f t="shared" si="67"/>
        <v>2099.9999999999945</v>
      </c>
      <c r="BI77" s="1">
        <f t="shared" si="67"/>
        <v>1866.6666666666606</v>
      </c>
      <c r="BJ77" s="1">
        <f t="shared" si="67"/>
        <v>1633.3333333333267</v>
      </c>
      <c r="BK77" s="1">
        <f t="shared" si="67"/>
        <v>1399.9999999999927</v>
      </c>
      <c r="BL77" s="1">
        <f t="shared" si="67"/>
        <v>1166.6666666666588</v>
      </c>
      <c r="BM77" s="1">
        <f t="shared" si="67"/>
        <v>933.33333333332484</v>
      </c>
      <c r="BN77" s="1">
        <f t="shared" si="67"/>
        <v>699.99999999999091</v>
      </c>
      <c r="BO77" s="1">
        <f t="shared" si="67"/>
        <v>466.66666666665697</v>
      </c>
      <c r="BP77" s="1">
        <f t="shared" si="67"/>
        <v>233.33333333332303</v>
      </c>
      <c r="BQ77" s="1">
        <f t="shared" si="67"/>
        <v>0</v>
      </c>
      <c r="BR77" s="1">
        <f t="shared" si="67"/>
        <v>0</v>
      </c>
      <c r="BS77" s="1">
        <f t="shared" si="67"/>
        <v>0</v>
      </c>
      <c r="BT77" s="1">
        <f t="shared" si="67"/>
        <v>0</v>
      </c>
      <c r="BU77" s="1">
        <f t="shared" si="67"/>
        <v>0</v>
      </c>
      <c r="BV77" s="1">
        <f t="shared" ref="BV77:CD77" si="68">BV60</f>
        <v>0</v>
      </c>
      <c r="BW77" s="1">
        <f t="shared" si="68"/>
        <v>0</v>
      </c>
      <c r="BX77" s="1">
        <f t="shared" si="68"/>
        <v>0</v>
      </c>
      <c r="BY77" s="1">
        <f t="shared" si="68"/>
        <v>0</v>
      </c>
      <c r="BZ77" s="1">
        <f t="shared" si="68"/>
        <v>0</v>
      </c>
      <c r="CA77" s="1">
        <f t="shared" si="68"/>
        <v>0</v>
      </c>
      <c r="CB77" s="1">
        <f t="shared" si="68"/>
        <v>0</v>
      </c>
      <c r="CC77" s="1">
        <f t="shared" si="68"/>
        <v>0</v>
      </c>
      <c r="CD77" s="1">
        <f t="shared" si="68"/>
        <v>0</v>
      </c>
    </row>
  </sheetData>
  <phoneticPr fontId="0" type="noConversion"/>
  <printOptions gridLinesSet="0"/>
  <pageMargins left="0.39370078740157483" right="0.39370078740157483" top="0.39370078740157483" bottom="0.39370078740157483" header="0.19685039370078741" footer="0.19685039370078741"/>
  <pageSetup paperSize="9" scale="68" fitToWidth="0" orientation="landscape" horizontalDpi="4294967293" verticalDpi="300" r:id="rId1"/>
  <headerFooter alignWithMargins="0">
    <oddHeader>&amp;C(c) Anthony Rice 2015</oddHeader>
    <oddFooter>&amp;L&amp;10&amp;T      &amp;D&amp;C&amp;9&amp;F&amp;R&amp;10Page &amp;P of &amp;N</oddFoot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</vt:lpstr>
      <vt:lpstr>Chart</vt:lpstr>
      <vt:lpstr>Calc!Print_Titles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Rice</dc:creator>
  <cp:lastModifiedBy>Anthony</cp:lastModifiedBy>
  <cp:lastPrinted>2015-10-02T17:03:32Z</cp:lastPrinted>
  <dcterms:created xsi:type="dcterms:W3CDTF">2001-09-06T14:31:13Z</dcterms:created>
  <dcterms:modified xsi:type="dcterms:W3CDTF">2015-10-02T17:04:54Z</dcterms:modified>
</cp:coreProperties>
</file>